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AhmedZouari\Desktop\"/>
    </mc:Choice>
  </mc:AlternateContent>
  <xr:revisionPtr revIDLastSave="0" documentId="13_ncr:1_{A6F4EB36-3672-48D2-9048-117A18FABEC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ummary" sheetId="3" r:id="rId1"/>
    <sheet name="Oil and Gas" sheetId="1" r:id="rId2"/>
    <sheet name="Gems and Jade" sheetId="2" r:id="rId3"/>
    <sheet name="MEHPCL SUB" sheetId="7" r:id="rId4"/>
    <sheet name="Other mineral companies" sheetId="4" r:id="rId5"/>
    <sheet name="Transp companies" sheetId="5" r:id="rId6"/>
    <sheet name="Pearl companies" sheetId="6" r:id="rId7"/>
  </sheets>
  <definedNames>
    <definedName name="_xlnm._FilterDatabase" localSheetId="2" hidden="1">'Gems and Jade'!$B$4:$K$26</definedName>
    <definedName name="_xlnm._FilterDatabase" localSheetId="1" hidden="1">'Oil and Gas'!$C$4:$M$23</definedName>
    <definedName name="_xlnm._FilterDatabase" localSheetId="4" hidden="1">'Other mineral companies'!$B$4:$K$24</definedName>
    <definedName name="_xlnm._FilterDatabase" localSheetId="6" hidden="1">'Pearl companies'!$B$3:$L$16</definedName>
    <definedName name="_xlnm._FilterDatabase" localSheetId="5" hidden="1">'Transp companies'!$B$4:$N$13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6" i="7" l="1"/>
  <c r="L15" i="7"/>
  <c r="L14" i="7"/>
  <c r="L20" i="6"/>
  <c r="L19" i="6"/>
  <c r="L18" i="6"/>
  <c r="M25" i="1"/>
  <c r="N16" i="5"/>
  <c r="N15" i="5"/>
  <c r="N17" i="5"/>
  <c r="K28" i="4"/>
  <c r="K27" i="4"/>
  <c r="K26" i="4"/>
  <c r="K30" i="2"/>
  <c r="K29" i="2"/>
  <c r="K28" i="2"/>
  <c r="M27" i="1"/>
  <c r="M26" i="1"/>
</calcChain>
</file>

<file path=xl/sharedStrings.xml><?xml version="1.0" encoding="utf-8"?>
<sst xmlns="http://schemas.openxmlformats.org/spreadsheetml/2006/main" count="435" uniqueCount="115">
  <si>
    <t>Templates originally lodged</t>
  </si>
  <si>
    <t>Adjustments</t>
  </si>
  <si>
    <t>Final amounts</t>
  </si>
  <si>
    <t>Extractive company</t>
  </si>
  <si>
    <t>Government</t>
  </si>
  <si>
    <t>Difference</t>
  </si>
  <si>
    <t>(a)</t>
  </si>
  <si>
    <t>(b)</t>
  </si>
  <si>
    <t>(c) =(a - b)</t>
  </si>
  <si>
    <t xml:space="preserve">(d) </t>
  </si>
  <si>
    <t>€</t>
  </si>
  <si>
    <t>(f) = (d-e)</t>
  </si>
  <si>
    <t>(g) = (a+d)</t>
  </si>
  <si>
    <t>(h) = (b+e)</t>
  </si>
  <si>
    <t>(i) = (g-h)</t>
  </si>
  <si>
    <t>-</t>
  </si>
  <si>
    <t>Total</t>
  </si>
  <si>
    <t>Sub sector</t>
  </si>
  <si>
    <t>Extractive companies</t>
  </si>
  <si>
    <t>Positive difference</t>
  </si>
  <si>
    <t>Negative difference</t>
  </si>
  <si>
    <t>Net Difference</t>
  </si>
  <si>
    <t>Amount</t>
  </si>
  <si>
    <t>%</t>
  </si>
  <si>
    <t xml:space="preserve"> Oil and Gas </t>
  </si>
  <si>
    <t>Gems and Jade</t>
  </si>
  <si>
    <t>Gems and Jade Military subsidiaries</t>
  </si>
  <si>
    <t>Other minerals</t>
  </si>
  <si>
    <t>Oil and Gas Transportation</t>
  </si>
  <si>
    <t xml:space="preserve">-   </t>
  </si>
  <si>
    <t xml:space="preserve"> Pearl </t>
  </si>
  <si>
    <t>N°</t>
  </si>
  <si>
    <t>Description of Payment</t>
  </si>
  <si>
    <t xml:space="preserve"> Extractive company </t>
  </si>
  <si>
    <t>Govt</t>
  </si>
  <si>
    <t xml:space="preserve"> Customs duties (Normal and border imports) </t>
  </si>
  <si>
    <t xml:space="preserve"> Corporate Income Tax </t>
  </si>
  <si>
    <t xml:space="preserve"> Commercial Tax for MOGE contractors sales </t>
  </si>
  <si>
    <t xml:space="preserve"> Withholding Tax  </t>
  </si>
  <si>
    <t xml:space="preserve"> Stamp Duty </t>
  </si>
  <si>
    <t xml:space="preserve"> Other significant payments (&gt; USD 50,000) </t>
  </si>
  <si>
    <t xml:space="preserve"> Domestic sales to the MOGE ( - ) </t>
  </si>
  <si>
    <t xml:space="preserve"> MOGE Cost recovery </t>
  </si>
  <si>
    <t xml:space="preserve"> MOGE profit share (profit split) </t>
  </si>
  <si>
    <t xml:space="preserve"> Production Bonus  </t>
  </si>
  <si>
    <t xml:space="preserve"> Royalties in cash </t>
  </si>
  <si>
    <t xml:space="preserve"> State profit share </t>
  </si>
  <si>
    <t>Payments in cash</t>
  </si>
  <si>
    <t xml:space="preserve"> Cost recovery (-) </t>
  </si>
  <si>
    <t xml:space="preserve"> Risk compensation (-) </t>
  </si>
  <si>
    <t xml:space="preserve"> contractor Cost recovery (-) </t>
  </si>
  <si>
    <t xml:space="preserve"> Contractor profit share (-) </t>
  </si>
  <si>
    <t xml:space="preserve"> Signature Bonus  </t>
  </si>
  <si>
    <t xml:space="preserve"> Annual expenses of the Training Fund  </t>
  </si>
  <si>
    <t xml:space="preserve">Mandatory Corporate Social Responsibility </t>
  </si>
  <si>
    <t>Positive diff</t>
  </si>
  <si>
    <t>Négative diff</t>
  </si>
  <si>
    <t>Description</t>
  </si>
  <si>
    <t>(e)</t>
  </si>
  <si>
    <t>Customs Duties</t>
  </si>
  <si>
    <t>Commercial Tax on Imports</t>
  </si>
  <si>
    <t>Corporate Income Tax (Advance income tax 2%)</t>
  </si>
  <si>
    <t>Specific Goods Tax (MCD)</t>
  </si>
  <si>
    <t>Corporate Income Tax</t>
  </si>
  <si>
    <t>Commercial Tax</t>
  </si>
  <si>
    <t>Capital Gains Tax</t>
  </si>
  <si>
    <t>Withholding Tax</t>
  </si>
  <si>
    <t>Specific Goods Tax (IRD)</t>
  </si>
  <si>
    <t>Other significant payments (&gt; USD 50,000) IRD</t>
  </si>
  <si>
    <t>Royalties on Production - Raw Materials 20%, Added Value 10%</t>
  </si>
  <si>
    <t>Royalties - Production (20% Jade,ruby and saphire, 10% other Gems)</t>
  </si>
  <si>
    <t>Commercial Tax - 5% (EURO Sales)</t>
  </si>
  <si>
    <t>Specific Goods Tax - Jade 20%, Gems 15%, 5 % Value added for finish goods</t>
  </si>
  <si>
    <t>Sale Split</t>
  </si>
  <si>
    <t>Service Fees Euro Sales - Raw Materials 3%, Added Value 1%</t>
  </si>
  <si>
    <t>Incentive fees 1%, 2%</t>
  </si>
  <si>
    <t>Permit/License Fee</t>
  </si>
  <si>
    <t>Penalties for cancelled sales</t>
  </si>
  <si>
    <t>Other significant payments (&gt; USD 50,000) MGE</t>
  </si>
  <si>
    <t xml:space="preserve">Entrance fees </t>
  </si>
  <si>
    <t>Contribution to the State/region social development fund</t>
  </si>
  <si>
    <t>(f) = (d-H)</t>
  </si>
  <si>
    <t>(h) = (b+H)</t>
  </si>
  <si>
    <t xml:space="preserve">Corporate Income Tax </t>
  </si>
  <si>
    <t>Stamp Duties</t>
  </si>
  <si>
    <t xml:space="preserve">Specific Goods Tax </t>
  </si>
  <si>
    <t xml:space="preserve">Other significant payments (&gt; USD 50,000) </t>
  </si>
  <si>
    <t>Royalties</t>
  </si>
  <si>
    <t>Dead Rent Fees</t>
  </si>
  <si>
    <t>Licence Fees</t>
  </si>
  <si>
    <t>Application Fees</t>
  </si>
  <si>
    <t>Land rental fees</t>
  </si>
  <si>
    <t>Environmental / Plantation fees</t>
  </si>
  <si>
    <t>Production Split</t>
  </si>
  <si>
    <t>Application Fee</t>
  </si>
  <si>
    <t>Other fees (penalty/rental of machinery) ME2</t>
  </si>
  <si>
    <t>Other significant payments (&gt; USD 50,000) ME</t>
  </si>
  <si>
    <t>MCD Transit Fees 0.5 USD per MT</t>
  </si>
  <si>
    <t>Commercial Tax for MOGE contractors sales</t>
  </si>
  <si>
    <t>Stamp Duty</t>
  </si>
  <si>
    <t>IRD Other significant payments (&gt; USD 50,000)</t>
  </si>
  <si>
    <t>DoT Transit Fees 0.5 USD per MT</t>
  </si>
  <si>
    <t>Profit distribution (dividend) to the MOGE interest</t>
  </si>
  <si>
    <t>Right of Way/Land fees</t>
  </si>
  <si>
    <t>MOGE Other significant payments (&gt;50 KUSD)</t>
  </si>
  <si>
    <t>Production Split 25% (Foreign companies only)</t>
  </si>
  <si>
    <t>Customs duties (Normal and border imports)</t>
  </si>
  <si>
    <t>Commercial Tax (Normal and border imports)</t>
  </si>
  <si>
    <t>Advance income tax 2% collected by the MCD</t>
  </si>
  <si>
    <t>Royalties (Seeding Tax - for local companies only)</t>
  </si>
  <si>
    <t>License Fee (One-time fee)</t>
  </si>
  <si>
    <t>Other Fees</t>
  </si>
  <si>
    <t>Lease of building</t>
  </si>
  <si>
    <t>Specific Goods Tax</t>
  </si>
  <si>
    <t>Royalties - Production (20% Jade, ruby and saphire, 10% other Gems)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</si>
</sst>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FFFF"/>
      <name val="Trebuchet MS"/>
      <family val="2"/>
    </font>
    <font>
      <sz val="8"/>
      <color rgb="FF000000"/>
      <name val="Trebuchet MS"/>
      <family val="2"/>
    </font>
    <font>
      <sz val="8"/>
      <name val="Trebuchet MS"/>
      <family val="2"/>
    </font>
    <font>
      <sz val="8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8A3A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7A0A1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rgb="FFED1A3B"/>
      </bottom>
      <diagonal/>
    </border>
    <border>
      <left/>
      <right style="thick">
        <color rgb="FF808080"/>
      </right>
      <top/>
      <bottom style="thick">
        <color rgb="FFED1A3B"/>
      </bottom>
      <diagonal/>
    </border>
    <border>
      <left/>
      <right style="thick">
        <color rgb="FF808080"/>
      </right>
      <top/>
      <bottom/>
      <diagonal/>
    </border>
    <border>
      <left/>
      <right style="thick">
        <color rgb="FF808080"/>
      </right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 style="thick">
        <color rgb="FF808080"/>
      </left>
      <right/>
      <top/>
      <bottom/>
      <diagonal/>
    </border>
    <border>
      <left style="thick">
        <color rgb="FF808080"/>
      </left>
      <right/>
      <top/>
      <bottom style="thick">
        <color rgb="FF808080"/>
      </bottom>
      <diagonal/>
    </border>
    <border>
      <left style="medium">
        <color rgb="FFED1A3B"/>
      </left>
      <right style="medium">
        <color rgb="FFED1A3B"/>
      </right>
      <top/>
      <bottom style="medium">
        <color rgb="FFED1A3B"/>
      </bottom>
      <diagonal/>
    </border>
    <border>
      <left style="medium">
        <color rgb="FFED1A3B"/>
      </left>
      <right style="medium">
        <color rgb="FFED1A3B"/>
      </right>
      <top/>
      <bottom/>
      <diagonal/>
    </border>
    <border>
      <left/>
      <right style="medium">
        <color rgb="FFED1A3B"/>
      </right>
      <top/>
      <bottom style="medium">
        <color rgb="FFED1A3B"/>
      </bottom>
      <diagonal/>
    </border>
    <border>
      <left/>
      <right/>
      <top/>
      <bottom style="medium">
        <color rgb="FFED1A3B"/>
      </bottom>
      <diagonal/>
    </border>
    <border>
      <left/>
      <right style="medium">
        <color rgb="FFED1A3B"/>
      </right>
      <top/>
      <bottom/>
      <diagonal/>
    </border>
    <border>
      <left style="medium">
        <color rgb="FFED1A3B"/>
      </left>
      <right/>
      <top/>
      <bottom style="medium">
        <color rgb="FFED1A3B"/>
      </bottom>
      <diagonal/>
    </border>
    <border>
      <left style="medium">
        <color rgb="FFB70F28"/>
      </left>
      <right/>
      <top/>
      <bottom/>
      <diagonal/>
    </border>
    <border>
      <left/>
      <right style="medium">
        <color rgb="FFB70F28"/>
      </right>
      <top/>
      <bottom/>
      <diagonal/>
    </border>
    <border>
      <left style="thick">
        <color rgb="FFA6A6A6"/>
      </left>
      <right/>
      <top/>
      <bottom/>
      <diagonal/>
    </border>
    <border>
      <left/>
      <right style="thick">
        <color rgb="FFA6A6A6"/>
      </right>
      <top/>
      <bottom/>
      <diagonal/>
    </border>
    <border>
      <left style="thick">
        <color rgb="FF808080"/>
      </left>
      <right/>
      <top style="thick">
        <color rgb="FF808080"/>
      </top>
      <bottom style="thick">
        <color rgb="FFED1A3B"/>
      </bottom>
      <diagonal/>
    </border>
    <border>
      <left/>
      <right/>
      <top style="thick">
        <color rgb="FF808080"/>
      </top>
      <bottom style="thick">
        <color rgb="FFED1A3B"/>
      </bottom>
      <diagonal/>
    </border>
    <border>
      <left style="thick">
        <color rgb="FF808080"/>
      </left>
      <right/>
      <top/>
      <bottom style="thick">
        <color rgb="FFED1A3B"/>
      </bottom>
      <diagonal/>
    </border>
    <border>
      <left/>
      <right/>
      <top style="medium">
        <color rgb="FFED1A3B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4" borderId="0" xfId="0" applyFont="1" applyFill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3" fontId="3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4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10" fontId="3" fillId="2" borderId="0" xfId="0" applyNumberFormat="1" applyFont="1" applyFill="1" applyAlignment="1">
      <alignment horizontal="right" vertical="center"/>
    </xf>
    <xf numFmtId="0" fontId="2" fillId="3" borderId="0" xfId="0" applyFont="1" applyFill="1" applyAlignment="1">
      <alignment vertical="center"/>
    </xf>
    <xf numFmtId="4" fontId="2" fillId="3" borderId="0" xfId="0" applyNumberFormat="1" applyFont="1" applyFill="1" applyAlignment="1">
      <alignment horizontal="right" vertical="center"/>
    </xf>
    <xf numFmtId="10" fontId="2" fillId="3" borderId="0" xfId="0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3" fontId="3" fillId="2" borderId="6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4" fillId="0" borderId="6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2" fillId="4" borderId="0" xfId="0" applyFont="1" applyFill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/>
    </xf>
    <xf numFmtId="3" fontId="4" fillId="0" borderId="14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3" fontId="3" fillId="2" borderId="14" xfId="0" applyNumberFormat="1" applyFont="1" applyFill="1" applyBorder="1" applyAlignment="1">
      <alignment horizontal="right" vertical="center"/>
    </xf>
    <xf numFmtId="3" fontId="3" fillId="2" borderId="15" xfId="0" applyNumberFormat="1" applyFont="1" applyFill="1" applyBorder="1" applyAlignment="1">
      <alignment horizontal="right" vertical="center"/>
    </xf>
    <xf numFmtId="4" fontId="3" fillId="2" borderId="15" xfId="0" applyNumberFormat="1" applyFont="1" applyFill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right" vertical="center"/>
    </xf>
    <xf numFmtId="0" fontId="2" fillId="4" borderId="7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2" fillId="4" borderId="2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2" fillId="4" borderId="0" xfId="0" applyFont="1" applyFill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169" fontId="3" fillId="2" borderId="0" xfId="1" applyNumberFormat="1" applyFont="1" applyFill="1" applyAlignment="1">
      <alignment horizontal="right" vertical="center"/>
    </xf>
    <xf numFmtId="169" fontId="3" fillId="2" borderId="15" xfId="1" applyNumberFormat="1" applyFont="1" applyFill="1" applyBorder="1" applyAlignment="1">
      <alignment horizontal="right" vertical="center"/>
    </xf>
    <xf numFmtId="169" fontId="4" fillId="0" borderId="0" xfId="1" applyNumberFormat="1" applyFont="1" applyAlignment="1">
      <alignment horizontal="right" vertical="center"/>
    </xf>
    <xf numFmtId="169" fontId="4" fillId="0" borderId="15" xfId="1" applyNumberFormat="1" applyFont="1" applyBorder="1" applyAlignment="1">
      <alignment horizontal="right" vertical="center"/>
    </xf>
    <xf numFmtId="0" fontId="5" fillId="0" borderId="0" xfId="0" applyFont="1"/>
    <xf numFmtId="169" fontId="5" fillId="0" borderId="0" xfId="1" applyNumberFormat="1" applyFont="1"/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3" fontId="4" fillId="0" borderId="17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 wrapText="1"/>
    </xf>
    <xf numFmtId="3" fontId="3" fillId="2" borderId="16" xfId="0" applyNumberFormat="1" applyFont="1" applyFill="1" applyBorder="1" applyAlignment="1">
      <alignment horizontal="right" vertical="center"/>
    </xf>
    <xf numFmtId="3" fontId="3" fillId="2" borderId="0" xfId="0" applyNumberFormat="1" applyFont="1" applyFill="1" applyAlignment="1">
      <alignment horizontal="right" vertical="center" wrapText="1"/>
    </xf>
    <xf numFmtId="3" fontId="3" fillId="2" borderId="17" xfId="0" applyNumberFormat="1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3" fillId="2" borderId="17" xfId="0" applyFont="1" applyFill="1" applyBorder="1" applyAlignment="1">
      <alignment horizontal="right" vertical="center"/>
    </xf>
    <xf numFmtId="3" fontId="3" fillId="2" borderId="16" xfId="0" applyNumberFormat="1" applyFont="1" applyFill="1" applyBorder="1" applyAlignment="1">
      <alignment horizontal="right" vertical="center"/>
    </xf>
    <xf numFmtId="3" fontId="3" fillId="2" borderId="0" xfId="0" applyNumberFormat="1" applyFont="1" applyFill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" fontId="5" fillId="0" borderId="0" xfId="0" applyNumberFormat="1" applyFont="1"/>
    <xf numFmtId="169" fontId="5" fillId="0" borderId="0" xfId="0" applyNumberFormat="1" applyFont="1"/>
    <xf numFmtId="0" fontId="2" fillId="4" borderId="13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169" fontId="3" fillId="0" borderId="0" xfId="1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3D1AF-F491-407F-972B-970E13B27E57}">
  <dimension ref="D9:Q17"/>
  <sheetViews>
    <sheetView tabSelected="1" workbookViewId="0">
      <selection activeCell="A10" sqref="A10"/>
    </sheetView>
  </sheetViews>
  <sheetFormatPr defaultColWidth="9.28515625" defaultRowHeight="13.5" x14ac:dyDescent="0.3"/>
  <cols>
    <col min="1" max="3" width="9.28515625" style="74"/>
    <col min="4" max="4" width="26.7109375" style="74" bestFit="1" customWidth="1"/>
    <col min="5" max="5" width="18" style="74" bestFit="1" customWidth="1"/>
    <col min="6" max="6" width="13.5703125" style="74" bestFit="1" customWidth="1"/>
    <col min="7" max="7" width="9.28515625" style="74" bestFit="1" customWidth="1"/>
    <col min="8" max="8" width="6.5703125" style="74" bestFit="1" customWidth="1"/>
    <col min="9" max="9" width="11.140625" style="74" bestFit="1" customWidth="1"/>
    <col min="10" max="10" width="7.28515625" style="74" bestFit="1" customWidth="1"/>
    <col min="11" max="11" width="11.140625" style="74" bestFit="1" customWidth="1"/>
    <col min="12" max="12" width="7.28515625" style="74" bestFit="1" customWidth="1"/>
    <col min="13" max="13" width="3.140625" style="74" bestFit="1" customWidth="1"/>
    <col min="14" max="14" width="12.5703125" style="74" bestFit="1" customWidth="1"/>
    <col min="15" max="15" width="7" style="74" bestFit="1" customWidth="1"/>
    <col min="16" max="16" width="15.28515625" style="74" bestFit="1" customWidth="1"/>
    <col min="17" max="17" width="8.42578125" style="74" bestFit="1" customWidth="1"/>
    <col min="18" max="16384" width="9.28515625" style="74"/>
  </cols>
  <sheetData>
    <row r="9" spans="4:17" ht="35.25" customHeight="1" x14ac:dyDescent="0.3">
      <c r="D9" s="23" t="s">
        <v>17</v>
      </c>
      <c r="E9" s="23" t="s">
        <v>18</v>
      </c>
      <c r="F9" s="23" t="s">
        <v>4</v>
      </c>
      <c r="G9" s="23" t="s">
        <v>19</v>
      </c>
      <c r="H9" s="23"/>
      <c r="I9" s="23" t="s">
        <v>20</v>
      </c>
      <c r="J9" s="23"/>
      <c r="K9" s="23" t="s">
        <v>21</v>
      </c>
      <c r="L9" s="23"/>
    </row>
    <row r="10" spans="4:17" ht="14.25" thickBot="1" x14ac:dyDescent="0.35">
      <c r="D10" s="11"/>
      <c r="E10" s="11"/>
      <c r="F10" s="11"/>
      <c r="G10" s="2" t="s">
        <v>22</v>
      </c>
      <c r="H10" s="2" t="s">
        <v>23</v>
      </c>
      <c r="I10" s="2" t="s">
        <v>22</v>
      </c>
      <c r="J10" s="2" t="s">
        <v>23</v>
      </c>
      <c r="K10" s="2" t="s">
        <v>22</v>
      </c>
      <c r="L10" s="2" t="s">
        <v>23</v>
      </c>
    </row>
    <row r="11" spans="4:17" x14ac:dyDescent="0.3">
      <c r="D11" s="7" t="s">
        <v>24</v>
      </c>
      <c r="E11" s="16">
        <v>970582.7</v>
      </c>
      <c r="F11" s="16">
        <v>985714</v>
      </c>
      <c r="G11" s="9">
        <v>126.2</v>
      </c>
      <c r="H11" s="17">
        <v>1E-4</v>
      </c>
      <c r="I11" s="16">
        <v>-15257.5</v>
      </c>
      <c r="J11" s="17">
        <v>-1.55E-2</v>
      </c>
      <c r="K11" s="16">
        <v>-15131.3</v>
      </c>
      <c r="L11" s="17">
        <v>-1.54E-2</v>
      </c>
      <c r="N11" s="75"/>
      <c r="O11" s="75"/>
      <c r="P11" s="75"/>
      <c r="Q11" s="75"/>
    </row>
    <row r="12" spans="4:17" x14ac:dyDescent="0.3">
      <c r="D12" s="5" t="s">
        <v>25</v>
      </c>
      <c r="E12" s="18">
        <v>345354.5</v>
      </c>
      <c r="F12" s="18">
        <v>349264.2</v>
      </c>
      <c r="G12" s="10">
        <v>85</v>
      </c>
      <c r="H12" s="19">
        <v>2.0000000000000001E-4</v>
      </c>
      <c r="I12" s="18">
        <v>-3994.7</v>
      </c>
      <c r="J12" s="19">
        <v>-1.14E-2</v>
      </c>
      <c r="K12" s="18">
        <v>-3909.7</v>
      </c>
      <c r="L12" s="19">
        <v>-1.12E-2</v>
      </c>
      <c r="N12" s="75"/>
      <c r="O12" s="75"/>
      <c r="P12" s="75"/>
      <c r="Q12" s="75"/>
    </row>
    <row r="13" spans="4:17" x14ac:dyDescent="0.3">
      <c r="D13" s="7" t="s">
        <v>26</v>
      </c>
      <c r="E13" s="9">
        <v>870.6</v>
      </c>
      <c r="F13" s="9">
        <v>846.8</v>
      </c>
      <c r="G13" s="9">
        <v>23.8</v>
      </c>
      <c r="H13" s="17">
        <v>2.81E-2</v>
      </c>
      <c r="I13" s="9">
        <v>0</v>
      </c>
      <c r="J13" s="17">
        <v>0</v>
      </c>
      <c r="K13" s="9">
        <v>23.8</v>
      </c>
      <c r="L13" s="17">
        <v>2.81E-2</v>
      </c>
      <c r="N13" s="75"/>
      <c r="O13" s="75"/>
      <c r="P13" s="75"/>
      <c r="Q13" s="75"/>
    </row>
    <row r="14" spans="4:17" x14ac:dyDescent="0.3">
      <c r="D14" s="5" t="s">
        <v>27</v>
      </c>
      <c r="E14" s="18">
        <v>106100.8</v>
      </c>
      <c r="F14" s="18">
        <v>110732.9</v>
      </c>
      <c r="G14" s="10">
        <v>340.3</v>
      </c>
      <c r="H14" s="19">
        <v>3.0999999999999999E-3</v>
      </c>
      <c r="I14" s="18">
        <v>-4972.3999999999996</v>
      </c>
      <c r="J14" s="19">
        <v>-4.4900000000000002E-2</v>
      </c>
      <c r="K14" s="18">
        <v>-4632.1000000000004</v>
      </c>
      <c r="L14" s="19">
        <v>-4.1799999999999997E-2</v>
      </c>
      <c r="N14" s="75"/>
      <c r="O14" s="75"/>
      <c r="P14" s="75"/>
      <c r="Q14" s="75"/>
    </row>
    <row r="15" spans="4:17" x14ac:dyDescent="0.3">
      <c r="D15" s="7" t="s">
        <v>28</v>
      </c>
      <c r="E15" s="16">
        <v>403410.4</v>
      </c>
      <c r="F15" s="16">
        <v>401244.7</v>
      </c>
      <c r="G15" s="16">
        <v>2165.8000000000002</v>
      </c>
      <c r="H15" s="17">
        <v>5.4000000000000003E-3</v>
      </c>
      <c r="I15" s="9" t="s">
        <v>29</v>
      </c>
      <c r="J15" s="17">
        <v>0</v>
      </c>
      <c r="K15" s="16">
        <v>2165.8000000000002</v>
      </c>
      <c r="L15" s="17">
        <v>5.4000000000000003E-3</v>
      </c>
      <c r="N15" s="75"/>
      <c r="O15" s="75"/>
      <c r="P15" s="75"/>
      <c r="Q15" s="75"/>
    </row>
    <row r="16" spans="4:17" x14ac:dyDescent="0.3">
      <c r="D16" s="5" t="s">
        <v>30</v>
      </c>
      <c r="E16" s="18">
        <v>1860.5</v>
      </c>
      <c r="F16" s="18">
        <v>1853.4</v>
      </c>
      <c r="G16" s="10">
        <v>7.5</v>
      </c>
      <c r="H16" s="19">
        <v>4.0000000000000001E-3</v>
      </c>
      <c r="I16" s="10">
        <v>-0.3</v>
      </c>
      <c r="J16" s="19">
        <v>-2.0000000000000001E-4</v>
      </c>
      <c r="K16" s="10">
        <v>7.2</v>
      </c>
      <c r="L16" s="19">
        <v>3.8999999999999998E-3</v>
      </c>
      <c r="N16" s="75"/>
      <c r="O16" s="75"/>
      <c r="P16" s="75"/>
      <c r="Q16" s="75"/>
    </row>
    <row r="17" spans="4:12" x14ac:dyDescent="0.3">
      <c r="D17" s="20" t="s">
        <v>16</v>
      </c>
      <c r="E17" s="21">
        <v>1828179.49</v>
      </c>
      <c r="F17" s="21">
        <v>1849655.95</v>
      </c>
      <c r="G17" s="21">
        <v>2748.43</v>
      </c>
      <c r="H17" s="22">
        <v>1.5E-3</v>
      </c>
      <c r="I17" s="21">
        <v>-24224.89</v>
      </c>
      <c r="J17" s="22">
        <v>-1.3100000000000001E-2</v>
      </c>
      <c r="K17" s="21">
        <v>-21476.46</v>
      </c>
      <c r="L17" s="22">
        <v>-1.1599999999999999E-2</v>
      </c>
    </row>
  </sheetData>
  <mergeCells count="6">
    <mergeCell ref="D9:D10"/>
    <mergeCell ref="E9:E10"/>
    <mergeCell ref="F9:F10"/>
    <mergeCell ref="G9:H9"/>
    <mergeCell ref="I9:J9"/>
    <mergeCell ref="K9:L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N27"/>
  <sheetViews>
    <sheetView workbookViewId="0">
      <selection activeCell="B16" sqref="B16"/>
    </sheetView>
  </sheetViews>
  <sheetFormatPr defaultRowHeight="13.5" x14ac:dyDescent="0.3"/>
  <cols>
    <col min="1" max="2" width="9.140625" style="74"/>
    <col min="3" max="3" width="6.28515625" style="74" bestFit="1" customWidth="1"/>
    <col min="4" max="4" width="29" style="74" bestFit="1" customWidth="1"/>
    <col min="5" max="8" width="16" style="74" bestFit="1" customWidth="1"/>
    <col min="9" max="9" width="15" style="74" bestFit="1" customWidth="1"/>
    <col min="10" max="12" width="16" style="74" bestFit="1" customWidth="1"/>
    <col min="13" max="13" width="17.42578125" style="74" bestFit="1" customWidth="1"/>
    <col min="14" max="16384" width="9.140625" style="74"/>
  </cols>
  <sheetData>
    <row r="3" spans="3:13" ht="14.25" thickBot="1" x14ac:dyDescent="0.35">
      <c r="C3" s="24" t="s">
        <v>31</v>
      </c>
      <c r="D3" s="25" t="s">
        <v>32</v>
      </c>
      <c r="E3" s="38" t="s">
        <v>0</v>
      </c>
      <c r="F3" s="37"/>
      <c r="G3" s="39"/>
      <c r="H3" s="38" t="s">
        <v>1</v>
      </c>
      <c r="I3" s="37"/>
      <c r="J3" s="39"/>
      <c r="K3" s="38" t="s">
        <v>2</v>
      </c>
      <c r="L3" s="37"/>
      <c r="M3" s="37"/>
    </row>
    <row r="4" spans="3:13" ht="28.5" thickTop="1" thickBot="1" x14ac:dyDescent="0.35">
      <c r="C4" s="55"/>
      <c r="D4" s="40"/>
      <c r="E4" s="26" t="s">
        <v>33</v>
      </c>
      <c r="F4" s="26" t="s">
        <v>34</v>
      </c>
      <c r="G4" s="27" t="s">
        <v>5</v>
      </c>
      <c r="H4" s="26" t="s">
        <v>3</v>
      </c>
      <c r="I4" s="26" t="s">
        <v>34</v>
      </c>
      <c r="J4" s="27" t="s">
        <v>5</v>
      </c>
      <c r="K4" s="26" t="s">
        <v>3</v>
      </c>
      <c r="L4" s="26" t="s">
        <v>34</v>
      </c>
      <c r="M4" s="26" t="s">
        <v>5</v>
      </c>
    </row>
    <row r="5" spans="3:13" ht="14.25" thickTop="1" x14ac:dyDescent="0.3">
      <c r="C5" s="10">
        <v>1</v>
      </c>
      <c r="D5" s="28" t="s">
        <v>35</v>
      </c>
      <c r="E5" s="63" t="s">
        <v>15</v>
      </c>
      <c r="F5" s="6">
        <v>190757692</v>
      </c>
      <c r="G5" s="62">
        <v>-190757692</v>
      </c>
      <c r="H5" s="10" t="s">
        <v>15</v>
      </c>
      <c r="I5" s="6">
        <v>-14877</v>
      </c>
      <c r="J5" s="62">
        <v>14877</v>
      </c>
      <c r="K5" s="10" t="s">
        <v>15</v>
      </c>
      <c r="L5" s="6">
        <v>190742815</v>
      </c>
      <c r="M5" s="6">
        <v>-190742815</v>
      </c>
    </row>
    <row r="6" spans="3:13" x14ac:dyDescent="0.3">
      <c r="C6" s="10">
        <v>2</v>
      </c>
      <c r="D6" s="28" t="s">
        <v>36</v>
      </c>
      <c r="E6" s="29">
        <v>22717824013</v>
      </c>
      <c r="F6" s="6">
        <v>50174484096</v>
      </c>
      <c r="G6" s="62">
        <v>-27456660083</v>
      </c>
      <c r="H6" s="6">
        <v>10702476476</v>
      </c>
      <c r="I6" s="6">
        <v>-1687431514</v>
      </c>
      <c r="J6" s="62">
        <v>12389907990</v>
      </c>
      <c r="K6" s="6">
        <v>33420300489</v>
      </c>
      <c r="L6" s="6">
        <v>48487052582</v>
      </c>
      <c r="M6" s="6">
        <v>-15066752093</v>
      </c>
    </row>
    <row r="7" spans="3:13" x14ac:dyDescent="0.3">
      <c r="C7" s="9">
        <v>3</v>
      </c>
      <c r="D7" s="31" t="s">
        <v>37</v>
      </c>
      <c r="E7" s="32">
        <v>50053237</v>
      </c>
      <c r="F7" s="8">
        <v>60881113526</v>
      </c>
      <c r="G7" s="34">
        <v>-60831060289</v>
      </c>
      <c r="H7" s="8">
        <v>-50053237</v>
      </c>
      <c r="I7" s="8">
        <v>-60881113526</v>
      </c>
      <c r="J7" s="34">
        <v>60831060289</v>
      </c>
      <c r="K7" s="9" t="s">
        <v>15</v>
      </c>
      <c r="L7" s="9" t="s">
        <v>15</v>
      </c>
      <c r="M7" s="72" t="s">
        <v>15</v>
      </c>
    </row>
    <row r="8" spans="3:13" x14ac:dyDescent="0.3">
      <c r="C8" s="10">
        <v>6</v>
      </c>
      <c r="D8" s="28" t="s">
        <v>40</v>
      </c>
      <c r="E8" s="29">
        <v>7024195725</v>
      </c>
      <c r="F8" s="10" t="s">
        <v>15</v>
      </c>
      <c r="G8" s="62">
        <v>7024195725</v>
      </c>
      <c r="H8" s="6">
        <v>-7024195725</v>
      </c>
      <c r="I8" s="10" t="s">
        <v>15</v>
      </c>
      <c r="J8" s="62">
        <v>-7024195725</v>
      </c>
      <c r="K8" s="10" t="s">
        <v>15</v>
      </c>
      <c r="L8" s="10" t="s">
        <v>15</v>
      </c>
      <c r="M8" s="70" t="s">
        <v>15</v>
      </c>
    </row>
    <row r="9" spans="3:13" x14ac:dyDescent="0.3">
      <c r="C9" s="9">
        <v>10</v>
      </c>
      <c r="D9" s="31" t="s">
        <v>44</v>
      </c>
      <c r="E9" s="35" t="s">
        <v>15</v>
      </c>
      <c r="F9" s="9" t="s">
        <v>15</v>
      </c>
      <c r="G9" s="33" t="s">
        <v>15</v>
      </c>
      <c r="H9" s="9" t="s">
        <v>15</v>
      </c>
      <c r="I9" s="9" t="s">
        <v>15</v>
      </c>
      <c r="J9" s="33" t="s">
        <v>15</v>
      </c>
      <c r="K9" s="9" t="s">
        <v>15</v>
      </c>
      <c r="L9" s="9" t="s">
        <v>15</v>
      </c>
      <c r="M9" s="72" t="s">
        <v>15</v>
      </c>
    </row>
    <row r="10" spans="3:13" x14ac:dyDescent="0.3">
      <c r="C10" s="10">
        <v>16</v>
      </c>
      <c r="D10" s="28" t="s">
        <v>48</v>
      </c>
      <c r="E10" s="29">
        <v>-13561187430</v>
      </c>
      <c r="F10" s="6">
        <v>-13561187430</v>
      </c>
      <c r="G10" s="30" t="s">
        <v>15</v>
      </c>
      <c r="H10" s="10" t="s">
        <v>15</v>
      </c>
      <c r="I10" s="10" t="s">
        <v>15</v>
      </c>
      <c r="J10" s="30" t="s">
        <v>15</v>
      </c>
      <c r="K10" s="6">
        <v>-13561187430</v>
      </c>
      <c r="L10" s="6">
        <v>-13561187430</v>
      </c>
      <c r="M10" s="70" t="s">
        <v>15</v>
      </c>
    </row>
    <row r="11" spans="3:13" x14ac:dyDescent="0.3">
      <c r="C11" s="101">
        <v>17</v>
      </c>
      <c r="D11" s="102" t="s">
        <v>49</v>
      </c>
      <c r="E11" s="103">
        <v>-1113831900</v>
      </c>
      <c r="F11" s="104">
        <v>-1113831900</v>
      </c>
      <c r="G11" s="105" t="s">
        <v>15</v>
      </c>
      <c r="H11" s="101" t="s">
        <v>15</v>
      </c>
      <c r="I11" s="101" t="s">
        <v>15</v>
      </c>
      <c r="J11" s="105" t="s">
        <v>15</v>
      </c>
      <c r="K11" s="104">
        <v>-1113831900</v>
      </c>
      <c r="L11" s="104">
        <v>-1113831900</v>
      </c>
      <c r="M11" s="106" t="s">
        <v>15</v>
      </c>
    </row>
    <row r="12" spans="3:13" x14ac:dyDescent="0.3">
      <c r="C12" s="9">
        <v>21</v>
      </c>
      <c r="D12" s="31" t="s">
        <v>53</v>
      </c>
      <c r="E12" s="32">
        <v>265307240</v>
      </c>
      <c r="F12" s="9" t="s">
        <v>15</v>
      </c>
      <c r="G12" s="34">
        <v>265307240</v>
      </c>
      <c r="H12" s="8">
        <v>-11288370</v>
      </c>
      <c r="I12" s="8">
        <v>254018870</v>
      </c>
      <c r="J12" s="34">
        <v>-265307240</v>
      </c>
      <c r="K12" s="8">
        <v>254018870</v>
      </c>
      <c r="L12" s="8">
        <v>254018870</v>
      </c>
      <c r="M12" s="72" t="s">
        <v>15</v>
      </c>
    </row>
    <row r="13" spans="3:13" x14ac:dyDescent="0.3">
      <c r="C13" s="10">
        <v>4</v>
      </c>
      <c r="D13" s="28" t="s">
        <v>38</v>
      </c>
      <c r="E13" s="29">
        <v>4179622681</v>
      </c>
      <c r="F13" s="6">
        <v>19305561</v>
      </c>
      <c r="G13" s="62">
        <v>4160317120</v>
      </c>
      <c r="H13" s="6">
        <v>-4070939767</v>
      </c>
      <c r="I13" s="10" t="s">
        <v>15</v>
      </c>
      <c r="J13" s="62">
        <v>-4070939767</v>
      </c>
      <c r="K13" s="6">
        <v>108682914</v>
      </c>
      <c r="L13" s="6">
        <v>19305561</v>
      </c>
      <c r="M13" s="70">
        <v>89377353</v>
      </c>
    </row>
    <row r="14" spans="3:13" x14ac:dyDescent="0.3">
      <c r="C14" s="9">
        <v>5</v>
      </c>
      <c r="D14" s="31" t="s">
        <v>39</v>
      </c>
      <c r="E14" s="32">
        <v>41804165</v>
      </c>
      <c r="F14" s="9" t="s">
        <v>15</v>
      </c>
      <c r="G14" s="34">
        <v>41804165</v>
      </c>
      <c r="H14" s="9" t="s">
        <v>15</v>
      </c>
      <c r="I14" s="8">
        <v>5063178</v>
      </c>
      <c r="J14" s="34">
        <v>-5063178</v>
      </c>
      <c r="K14" s="8">
        <v>41804165</v>
      </c>
      <c r="L14" s="8">
        <v>5063178</v>
      </c>
      <c r="M14" s="72">
        <v>36740987</v>
      </c>
    </row>
    <row r="15" spans="3:13" x14ac:dyDescent="0.3">
      <c r="C15" s="10">
        <v>22</v>
      </c>
      <c r="D15" s="28" t="s">
        <v>54</v>
      </c>
      <c r="E15" s="29">
        <v>362400</v>
      </c>
      <c r="F15" s="10" t="s">
        <v>15</v>
      </c>
      <c r="G15" s="62">
        <v>362400</v>
      </c>
      <c r="H15" s="10" t="s">
        <v>15</v>
      </c>
      <c r="I15" s="10" t="s">
        <v>15</v>
      </c>
      <c r="J15" s="30" t="s">
        <v>15</v>
      </c>
      <c r="K15" s="6">
        <v>362400</v>
      </c>
      <c r="L15" s="10" t="s">
        <v>15</v>
      </c>
      <c r="M15" s="6">
        <v>362400</v>
      </c>
    </row>
    <row r="16" spans="3:13" x14ac:dyDescent="0.3">
      <c r="C16" s="10">
        <v>20</v>
      </c>
      <c r="D16" s="28" t="s">
        <v>52</v>
      </c>
      <c r="E16" s="29">
        <v>55182462762</v>
      </c>
      <c r="F16" s="6">
        <v>44199891745</v>
      </c>
      <c r="G16" s="62">
        <v>10982571017</v>
      </c>
      <c r="H16" s="6">
        <v>-10982548746</v>
      </c>
      <c r="I16" s="10" t="s">
        <v>15</v>
      </c>
      <c r="J16" s="62">
        <v>-10982548746</v>
      </c>
      <c r="K16" s="6">
        <v>44199914016</v>
      </c>
      <c r="L16" s="6">
        <v>44199891745</v>
      </c>
      <c r="M16" s="70">
        <v>22271</v>
      </c>
    </row>
    <row r="17" spans="3:14" x14ac:dyDescent="0.3">
      <c r="C17" s="9">
        <v>12</v>
      </c>
      <c r="D17" s="31" t="s">
        <v>46</v>
      </c>
      <c r="E17" s="32">
        <v>831106745536</v>
      </c>
      <c r="F17" s="8">
        <v>883939899132</v>
      </c>
      <c r="G17" s="34">
        <v>-52833153596</v>
      </c>
      <c r="H17" s="8">
        <v>42612785556</v>
      </c>
      <c r="I17" s="8">
        <v>-10220383494</v>
      </c>
      <c r="J17" s="34">
        <v>52833169050</v>
      </c>
      <c r="K17" s="8">
        <v>873719531092</v>
      </c>
      <c r="L17" s="8">
        <v>873719515638</v>
      </c>
      <c r="M17" s="72">
        <v>15454</v>
      </c>
    </row>
    <row r="18" spans="3:14" x14ac:dyDescent="0.3">
      <c r="C18" s="10">
        <v>11</v>
      </c>
      <c r="D18" s="28" t="s">
        <v>45</v>
      </c>
      <c r="E18" s="29">
        <v>317045861922</v>
      </c>
      <c r="F18" s="6">
        <v>339352600179</v>
      </c>
      <c r="G18" s="62">
        <v>-22306738257</v>
      </c>
      <c r="H18" s="6">
        <v>15887554847</v>
      </c>
      <c r="I18" s="6">
        <v>-6419190598</v>
      </c>
      <c r="J18" s="62">
        <v>22306745445</v>
      </c>
      <c r="K18" s="6">
        <v>332933416769</v>
      </c>
      <c r="L18" s="6">
        <v>332933409581</v>
      </c>
      <c r="M18" s="70">
        <v>7188</v>
      </c>
    </row>
    <row r="19" spans="3:14" x14ac:dyDescent="0.3">
      <c r="C19" s="9">
        <v>8</v>
      </c>
      <c r="D19" s="31" t="s">
        <v>42</v>
      </c>
      <c r="E19" s="32">
        <v>-256732572949</v>
      </c>
      <c r="F19" s="8">
        <v>274679114421</v>
      </c>
      <c r="G19" s="34">
        <v>-531411687370</v>
      </c>
      <c r="H19" s="8">
        <v>531108989803</v>
      </c>
      <c r="I19" s="8">
        <v>-302700469</v>
      </c>
      <c r="J19" s="34">
        <v>531411690272</v>
      </c>
      <c r="K19" s="8">
        <v>274376416854</v>
      </c>
      <c r="L19" s="8">
        <v>274376413952</v>
      </c>
      <c r="M19" s="72">
        <v>2902</v>
      </c>
    </row>
    <row r="20" spans="3:14" x14ac:dyDescent="0.3">
      <c r="C20" s="10">
        <v>9</v>
      </c>
      <c r="D20" s="28" t="s">
        <v>43</v>
      </c>
      <c r="E20" s="29">
        <v>73833138647</v>
      </c>
      <c r="F20" s="6">
        <v>99111310383</v>
      </c>
      <c r="G20" s="62">
        <v>-25278171736</v>
      </c>
      <c r="H20" s="6">
        <v>23536752337</v>
      </c>
      <c r="I20" s="6">
        <v>-1741420595</v>
      </c>
      <c r="J20" s="62">
        <v>25278172932</v>
      </c>
      <c r="K20" s="6">
        <v>97369890984</v>
      </c>
      <c r="L20" s="6">
        <v>97369889788</v>
      </c>
      <c r="M20" s="70">
        <v>1196</v>
      </c>
    </row>
    <row r="21" spans="3:14" x14ac:dyDescent="0.3">
      <c r="C21" s="9">
        <v>19</v>
      </c>
      <c r="D21" s="31" t="s">
        <v>51</v>
      </c>
      <c r="E21" s="32">
        <v>-4311001879</v>
      </c>
      <c r="F21" s="8">
        <v>-4311002653</v>
      </c>
      <c r="G21" s="33">
        <v>774</v>
      </c>
      <c r="H21" s="9" t="s">
        <v>15</v>
      </c>
      <c r="I21" s="9" t="s">
        <v>15</v>
      </c>
      <c r="J21" s="33" t="s">
        <v>15</v>
      </c>
      <c r="K21" s="8">
        <v>-4311001879</v>
      </c>
      <c r="L21" s="8">
        <v>-4311002653</v>
      </c>
      <c r="M21" s="72">
        <v>774</v>
      </c>
    </row>
    <row r="22" spans="3:14" x14ac:dyDescent="0.3">
      <c r="C22" s="10">
        <v>18</v>
      </c>
      <c r="D22" s="28" t="s">
        <v>50</v>
      </c>
      <c r="E22" s="29">
        <v>-12699309723</v>
      </c>
      <c r="F22" s="6">
        <v>-12699309963</v>
      </c>
      <c r="G22" s="30">
        <v>240</v>
      </c>
      <c r="H22" s="10" t="s">
        <v>15</v>
      </c>
      <c r="I22" s="10" t="s">
        <v>15</v>
      </c>
      <c r="J22" s="30" t="s">
        <v>15</v>
      </c>
      <c r="K22" s="6">
        <v>-12699309723</v>
      </c>
      <c r="L22" s="6">
        <v>-12699309963</v>
      </c>
      <c r="M22" s="70">
        <v>240</v>
      </c>
    </row>
    <row r="23" spans="3:14" x14ac:dyDescent="0.3">
      <c r="C23" s="10">
        <v>7</v>
      </c>
      <c r="D23" s="28" t="s">
        <v>41</v>
      </c>
      <c r="E23" s="29">
        <v>-466558995232</v>
      </c>
      <c r="F23" s="6">
        <v>-654155961929</v>
      </c>
      <c r="G23" s="62">
        <v>187596966697</v>
      </c>
      <c r="H23" s="6">
        <v>-187596966695</v>
      </c>
      <c r="I23" s="10" t="s">
        <v>15</v>
      </c>
      <c r="J23" s="62">
        <v>-187596966695</v>
      </c>
      <c r="K23" s="6">
        <v>-654155961927</v>
      </c>
      <c r="L23" s="6">
        <v>-654155961929</v>
      </c>
      <c r="M23" s="70">
        <v>2</v>
      </c>
    </row>
    <row r="25" spans="3:14" x14ac:dyDescent="0.3">
      <c r="K25" s="74" t="s">
        <v>16</v>
      </c>
      <c r="M25" s="96">
        <f>SUM(M5:M23)</f>
        <v>-15130964141</v>
      </c>
      <c r="N25" s="75"/>
    </row>
    <row r="26" spans="3:14" x14ac:dyDescent="0.3">
      <c r="K26" s="74" t="s">
        <v>55</v>
      </c>
      <c r="M26" s="97">
        <f>SUM(M13:M23)</f>
        <v>126530767</v>
      </c>
    </row>
    <row r="27" spans="3:14" x14ac:dyDescent="0.3">
      <c r="K27" s="74" t="s">
        <v>56</v>
      </c>
      <c r="M27" s="96">
        <f>SUM(M5:M6)</f>
        <v>-15257494908</v>
      </c>
    </row>
  </sheetData>
  <autoFilter ref="C4:M23" xr:uid="{EA52EC5D-8AAB-43BE-8281-86FEF348A9AD}">
    <sortState xmlns:xlrd2="http://schemas.microsoft.com/office/spreadsheetml/2017/richdata2" ref="C7:M23">
      <sortCondition descending="1" ref="M4:M23"/>
    </sortState>
  </autoFilter>
  <mergeCells count="3">
    <mergeCell ref="E3:G3"/>
    <mergeCell ref="H3:J3"/>
    <mergeCell ref="K3:M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1449D-EFA3-4C15-A8B0-A271D0676561}">
  <dimension ref="B2:K30"/>
  <sheetViews>
    <sheetView topLeftCell="A11" workbookViewId="0">
      <selection activeCell="B16" sqref="B16"/>
    </sheetView>
  </sheetViews>
  <sheetFormatPr defaultRowHeight="13.5" x14ac:dyDescent="0.3"/>
  <cols>
    <col min="1" max="1" width="9.140625" style="74"/>
    <col min="2" max="2" width="10.28515625" style="74" bestFit="1" customWidth="1"/>
    <col min="3" max="5" width="15.28515625" style="74" bestFit="1" customWidth="1"/>
    <col min="6" max="6" width="16" style="74" bestFit="1" customWidth="1"/>
    <col min="7" max="7" width="14" style="74" bestFit="1" customWidth="1"/>
    <col min="8" max="8" width="16.140625" style="74" bestFit="1" customWidth="1"/>
    <col min="9" max="10" width="15.28515625" style="74" bestFit="1" customWidth="1"/>
    <col min="11" max="11" width="17" style="74" bestFit="1" customWidth="1"/>
    <col min="12" max="16384" width="9.140625" style="74"/>
  </cols>
  <sheetData>
    <row r="2" spans="2:11" ht="15.75" customHeight="1" thickBot="1" x14ac:dyDescent="0.35">
      <c r="B2" s="14" t="s">
        <v>57</v>
      </c>
      <c r="C2" s="98" t="s">
        <v>0</v>
      </c>
      <c r="D2" s="99"/>
      <c r="E2" s="100"/>
      <c r="F2" s="98" t="s">
        <v>1</v>
      </c>
      <c r="G2" s="99"/>
      <c r="H2" s="100"/>
      <c r="I2" s="98" t="s">
        <v>2</v>
      </c>
      <c r="J2" s="99"/>
      <c r="K2" s="100"/>
    </row>
    <row r="3" spans="2:11" ht="27" x14ac:dyDescent="0.3">
      <c r="B3" s="14"/>
      <c r="C3" s="3" t="s">
        <v>3</v>
      </c>
      <c r="D3" s="3" t="s">
        <v>4</v>
      </c>
      <c r="E3" s="3" t="s">
        <v>5</v>
      </c>
      <c r="F3" s="3" t="s">
        <v>3</v>
      </c>
      <c r="G3" s="3" t="s">
        <v>4</v>
      </c>
      <c r="H3" s="3" t="s">
        <v>5</v>
      </c>
      <c r="I3" s="3" t="s">
        <v>3</v>
      </c>
      <c r="J3" s="3" t="s">
        <v>4</v>
      </c>
      <c r="K3" s="1" t="s">
        <v>5</v>
      </c>
    </row>
    <row r="4" spans="2:11" ht="14.25" thickBot="1" x14ac:dyDescent="0.35">
      <c r="B4" s="15"/>
      <c r="C4" s="4" t="s">
        <v>6</v>
      </c>
      <c r="D4" s="4" t="s">
        <v>7</v>
      </c>
      <c r="E4" s="4" t="s">
        <v>8</v>
      </c>
      <c r="F4" s="4" t="s">
        <v>9</v>
      </c>
      <c r="G4" s="4" t="s">
        <v>58</v>
      </c>
      <c r="H4" s="4" t="s">
        <v>11</v>
      </c>
      <c r="I4" s="4" t="s">
        <v>12</v>
      </c>
      <c r="J4" s="4" t="s">
        <v>13</v>
      </c>
      <c r="K4" s="2" t="s">
        <v>14</v>
      </c>
    </row>
    <row r="5" spans="2:11" ht="67.5" x14ac:dyDescent="0.3">
      <c r="B5" s="7" t="s">
        <v>61</v>
      </c>
      <c r="C5" s="41">
        <v>1513713887</v>
      </c>
      <c r="D5" s="9" t="s">
        <v>15</v>
      </c>
      <c r="E5" s="42">
        <v>1513713887</v>
      </c>
      <c r="F5" s="8">
        <v>-1477043485</v>
      </c>
      <c r="G5" s="8">
        <v>36670402</v>
      </c>
      <c r="H5" s="42">
        <v>-1513713887</v>
      </c>
      <c r="I5" s="8">
        <v>36670402</v>
      </c>
      <c r="J5" s="8">
        <v>36670402</v>
      </c>
      <c r="K5" s="46" t="s">
        <v>15</v>
      </c>
    </row>
    <row r="6" spans="2:11" ht="27" x14ac:dyDescent="0.3">
      <c r="B6" s="5" t="s">
        <v>65</v>
      </c>
      <c r="C6" s="43">
        <v>39980250</v>
      </c>
      <c r="D6" s="6">
        <v>47130250</v>
      </c>
      <c r="E6" s="44">
        <v>-7150000</v>
      </c>
      <c r="F6" s="6">
        <v>37588162</v>
      </c>
      <c r="G6" s="6">
        <v>30438162</v>
      </c>
      <c r="H6" s="44">
        <v>7150000</v>
      </c>
      <c r="I6" s="6">
        <v>77568412</v>
      </c>
      <c r="J6" s="6">
        <v>77568412</v>
      </c>
      <c r="K6" s="48" t="s">
        <v>15</v>
      </c>
    </row>
    <row r="7" spans="2:11" ht="67.5" x14ac:dyDescent="0.3">
      <c r="B7" s="7" t="s">
        <v>68</v>
      </c>
      <c r="C7" s="41">
        <v>37588162</v>
      </c>
      <c r="D7" s="9" t="s">
        <v>15</v>
      </c>
      <c r="E7" s="42">
        <v>37588162</v>
      </c>
      <c r="F7" s="8">
        <v>-37588162</v>
      </c>
      <c r="G7" s="9" t="s">
        <v>15</v>
      </c>
      <c r="H7" s="42">
        <v>-37588162</v>
      </c>
      <c r="I7" s="9" t="s">
        <v>15</v>
      </c>
      <c r="J7" s="9" t="s">
        <v>15</v>
      </c>
      <c r="K7" s="46" t="s">
        <v>15</v>
      </c>
    </row>
    <row r="8" spans="2:11" ht="81" x14ac:dyDescent="0.3">
      <c r="B8" s="7" t="s">
        <v>69</v>
      </c>
      <c r="C8" s="41">
        <v>6299858960</v>
      </c>
      <c r="D8" s="9" t="s">
        <v>15</v>
      </c>
      <c r="E8" s="42">
        <v>6299858960</v>
      </c>
      <c r="F8" s="8">
        <v>-6299858960</v>
      </c>
      <c r="G8" s="9" t="s">
        <v>15</v>
      </c>
      <c r="H8" s="42">
        <v>-6299858960</v>
      </c>
      <c r="I8" s="9" t="s">
        <v>15</v>
      </c>
      <c r="J8" s="9" t="s">
        <v>15</v>
      </c>
      <c r="K8" s="46" t="s">
        <v>15</v>
      </c>
    </row>
    <row r="9" spans="2:11" ht="40.5" x14ac:dyDescent="0.3">
      <c r="B9" s="5" t="s">
        <v>60</v>
      </c>
      <c r="C9" s="43">
        <v>4270010143</v>
      </c>
      <c r="D9" s="10" t="s">
        <v>15</v>
      </c>
      <c r="E9" s="44">
        <v>4270010143</v>
      </c>
      <c r="F9" s="6">
        <v>-4103548500</v>
      </c>
      <c r="G9" s="6">
        <v>94742623</v>
      </c>
      <c r="H9" s="44">
        <v>-4198291123</v>
      </c>
      <c r="I9" s="6">
        <v>166461643</v>
      </c>
      <c r="J9" s="6">
        <v>94742623</v>
      </c>
      <c r="K9" s="45">
        <v>71719020</v>
      </c>
    </row>
    <row r="10" spans="2:11" ht="81" x14ac:dyDescent="0.3">
      <c r="B10" s="5" t="s">
        <v>80</v>
      </c>
      <c r="C10" s="43">
        <v>10000000</v>
      </c>
      <c r="D10" s="10" t="s">
        <v>15</v>
      </c>
      <c r="E10" s="44">
        <v>10000000</v>
      </c>
      <c r="F10" s="10" t="s">
        <v>15</v>
      </c>
      <c r="G10" s="10" t="s">
        <v>15</v>
      </c>
      <c r="H10" s="48" t="s">
        <v>15</v>
      </c>
      <c r="I10" s="6">
        <v>10000000</v>
      </c>
      <c r="J10" s="10" t="s">
        <v>15</v>
      </c>
      <c r="K10" s="45">
        <v>10000000</v>
      </c>
    </row>
    <row r="11" spans="2:11" ht="27" x14ac:dyDescent="0.3">
      <c r="B11" s="7" t="s">
        <v>79</v>
      </c>
      <c r="C11" s="41">
        <v>89201270</v>
      </c>
      <c r="D11" s="9" t="s">
        <v>15</v>
      </c>
      <c r="E11" s="42">
        <v>89201270</v>
      </c>
      <c r="F11" s="8">
        <v>-86824953</v>
      </c>
      <c r="G11" s="9" t="s">
        <v>15</v>
      </c>
      <c r="H11" s="42">
        <v>-86824953</v>
      </c>
      <c r="I11" s="8">
        <v>2376317</v>
      </c>
      <c r="J11" s="9" t="s">
        <v>15</v>
      </c>
      <c r="K11" s="42">
        <v>2376317</v>
      </c>
    </row>
    <row r="12" spans="2:11" ht="27" x14ac:dyDescent="0.3">
      <c r="B12" s="5" t="s">
        <v>76</v>
      </c>
      <c r="C12" s="43">
        <v>2639405152</v>
      </c>
      <c r="D12" s="10" t="s">
        <v>15</v>
      </c>
      <c r="E12" s="44">
        <v>2639405152</v>
      </c>
      <c r="F12" s="6">
        <v>-2638764023</v>
      </c>
      <c r="G12" s="10" t="s">
        <v>15</v>
      </c>
      <c r="H12" s="44">
        <v>-2638764023</v>
      </c>
      <c r="I12" s="6">
        <v>641129</v>
      </c>
      <c r="J12" s="10" t="s">
        <v>15</v>
      </c>
      <c r="K12" s="45">
        <v>641129.30000000005</v>
      </c>
    </row>
    <row r="13" spans="2:11" ht="27" x14ac:dyDescent="0.3">
      <c r="B13" s="7" t="s">
        <v>66</v>
      </c>
      <c r="C13" s="41">
        <v>223063</v>
      </c>
      <c r="D13" s="9" t="s">
        <v>15</v>
      </c>
      <c r="E13" s="42">
        <v>223063</v>
      </c>
      <c r="F13" s="9" t="s">
        <v>15</v>
      </c>
      <c r="G13" s="9" t="s">
        <v>15</v>
      </c>
      <c r="H13" s="46" t="s">
        <v>15</v>
      </c>
      <c r="I13" s="8">
        <v>223063</v>
      </c>
      <c r="J13" s="9" t="s">
        <v>15</v>
      </c>
      <c r="K13" s="42">
        <v>223063</v>
      </c>
    </row>
    <row r="14" spans="2:11" ht="40.5" x14ac:dyDescent="0.3">
      <c r="B14" s="5" t="s">
        <v>62</v>
      </c>
      <c r="C14" s="43">
        <v>4195414845</v>
      </c>
      <c r="D14" s="10" t="s">
        <v>15</v>
      </c>
      <c r="E14" s="44">
        <v>4195414845</v>
      </c>
      <c r="F14" s="6">
        <v>-3694030781</v>
      </c>
      <c r="G14" s="6">
        <v>501384064</v>
      </c>
      <c r="H14" s="44">
        <v>-4195414845</v>
      </c>
      <c r="I14" s="6">
        <v>501384064</v>
      </c>
      <c r="J14" s="6">
        <v>501384064</v>
      </c>
      <c r="K14" s="48">
        <v>0</v>
      </c>
    </row>
    <row r="15" spans="2:11" ht="58.5" customHeight="1" x14ac:dyDescent="0.3">
      <c r="B15" s="5" t="s">
        <v>78</v>
      </c>
      <c r="C15" s="43">
        <v>10359577</v>
      </c>
      <c r="D15" s="6">
        <v>5000000</v>
      </c>
      <c r="E15" s="44">
        <v>5359577</v>
      </c>
      <c r="F15" s="6">
        <v>-9556943</v>
      </c>
      <c r="G15" s="10" t="s">
        <v>15</v>
      </c>
      <c r="H15" s="44">
        <v>-9556943</v>
      </c>
      <c r="I15" s="6">
        <v>802634</v>
      </c>
      <c r="J15" s="6">
        <v>5000000</v>
      </c>
      <c r="K15" s="45">
        <v>-4197365.74</v>
      </c>
    </row>
    <row r="16" spans="2:11" ht="40.5" x14ac:dyDescent="0.3">
      <c r="B16" s="7" t="s">
        <v>71</v>
      </c>
      <c r="C16" s="41">
        <v>288316963</v>
      </c>
      <c r="D16" s="8">
        <v>271902019</v>
      </c>
      <c r="E16" s="42">
        <v>16414944</v>
      </c>
      <c r="F16" s="8">
        <v>-26522988</v>
      </c>
      <c r="G16" s="8">
        <v>-1650366</v>
      </c>
      <c r="H16" s="42">
        <v>-24872622</v>
      </c>
      <c r="I16" s="8">
        <v>261793975</v>
      </c>
      <c r="J16" s="8">
        <v>270251653</v>
      </c>
      <c r="K16" s="42">
        <v>-8457678</v>
      </c>
    </row>
    <row r="17" spans="2:11" ht="39" customHeight="1" x14ac:dyDescent="0.3">
      <c r="B17" s="7" t="s">
        <v>59</v>
      </c>
      <c r="C17" s="41">
        <v>1823677992</v>
      </c>
      <c r="D17" s="8">
        <v>3386503657</v>
      </c>
      <c r="E17" s="42">
        <v>-1562825665</v>
      </c>
      <c r="F17" s="8">
        <v>-164926245</v>
      </c>
      <c r="G17" s="8">
        <v>-1718515908</v>
      </c>
      <c r="H17" s="42">
        <v>1553589663</v>
      </c>
      <c r="I17" s="8">
        <v>1658751747</v>
      </c>
      <c r="J17" s="8">
        <v>1667987749</v>
      </c>
      <c r="K17" s="42">
        <v>-9236002</v>
      </c>
    </row>
    <row r="18" spans="2:11" ht="27" x14ac:dyDescent="0.3">
      <c r="B18" s="7" t="s">
        <v>75</v>
      </c>
      <c r="C18" s="41">
        <v>4671983795</v>
      </c>
      <c r="D18" s="8">
        <v>4974411612</v>
      </c>
      <c r="E18" s="42">
        <v>-302427818</v>
      </c>
      <c r="F18" s="8">
        <v>275606468</v>
      </c>
      <c r="G18" s="8">
        <v>-11417815</v>
      </c>
      <c r="H18" s="42">
        <v>287024284</v>
      </c>
      <c r="I18" s="8">
        <v>4947590263</v>
      </c>
      <c r="J18" s="8">
        <v>4962993797</v>
      </c>
      <c r="K18" s="42">
        <v>-15403534</v>
      </c>
    </row>
    <row r="19" spans="2:11" ht="27" x14ac:dyDescent="0.3">
      <c r="B19" s="7" t="s">
        <v>64</v>
      </c>
      <c r="C19" s="41">
        <v>441011963</v>
      </c>
      <c r="D19" s="8">
        <v>1220005346</v>
      </c>
      <c r="E19" s="42">
        <v>-778993382</v>
      </c>
      <c r="F19" s="8">
        <v>3907670314</v>
      </c>
      <c r="G19" s="8">
        <v>3152281394</v>
      </c>
      <c r="H19" s="42">
        <v>755388920</v>
      </c>
      <c r="I19" s="8">
        <v>4348682277</v>
      </c>
      <c r="J19" s="8">
        <v>4372286739</v>
      </c>
      <c r="K19" s="42">
        <v>-23604462</v>
      </c>
    </row>
    <row r="20" spans="2:11" ht="58.5" customHeight="1" x14ac:dyDescent="0.3">
      <c r="B20" s="5" t="s">
        <v>67</v>
      </c>
      <c r="C20" s="43">
        <v>48350289285</v>
      </c>
      <c r="D20" s="6">
        <v>9145845722</v>
      </c>
      <c r="E20" s="44">
        <v>39204443563</v>
      </c>
      <c r="F20" s="6">
        <v>-43440300507</v>
      </c>
      <c r="G20" s="6">
        <v>-4186728173</v>
      </c>
      <c r="H20" s="44">
        <v>-39253572334</v>
      </c>
      <c r="I20" s="6">
        <v>4909988778</v>
      </c>
      <c r="J20" s="6">
        <v>4959117549</v>
      </c>
      <c r="K20" s="45">
        <v>-49128771.729999997</v>
      </c>
    </row>
    <row r="21" spans="2:11" ht="40.5" x14ac:dyDescent="0.3">
      <c r="B21" s="7" t="s">
        <v>77</v>
      </c>
      <c r="C21" s="41">
        <v>1991591457</v>
      </c>
      <c r="D21" s="8">
        <v>2494564121</v>
      </c>
      <c r="E21" s="42">
        <v>-502972664</v>
      </c>
      <c r="F21" s="8">
        <v>208015786</v>
      </c>
      <c r="G21" s="8">
        <v>-184968476</v>
      </c>
      <c r="H21" s="42">
        <v>392984262</v>
      </c>
      <c r="I21" s="8">
        <v>2199607243</v>
      </c>
      <c r="J21" s="8">
        <v>2309595644</v>
      </c>
      <c r="K21" s="42">
        <v>-109988401</v>
      </c>
    </row>
    <row r="22" spans="2:11" ht="27" x14ac:dyDescent="0.3">
      <c r="B22" s="5" t="s">
        <v>63</v>
      </c>
      <c r="C22" s="43">
        <v>9451456627</v>
      </c>
      <c r="D22" s="6">
        <v>8785301210</v>
      </c>
      <c r="E22" s="44">
        <v>666155417</v>
      </c>
      <c r="F22" s="6">
        <v>1554928163</v>
      </c>
      <c r="G22" s="6">
        <v>2348892145</v>
      </c>
      <c r="H22" s="44">
        <v>-793963982</v>
      </c>
      <c r="I22" s="6">
        <v>11006384790</v>
      </c>
      <c r="J22" s="6">
        <v>11134193355</v>
      </c>
      <c r="K22" s="45">
        <v>-127808564.79000001</v>
      </c>
    </row>
    <row r="23" spans="2:11" ht="81" x14ac:dyDescent="0.3">
      <c r="B23" s="5" t="s">
        <v>74</v>
      </c>
      <c r="C23" s="43">
        <v>30933771336</v>
      </c>
      <c r="D23" s="6">
        <v>32391335572</v>
      </c>
      <c r="E23" s="44">
        <v>-1457564237</v>
      </c>
      <c r="F23" s="6">
        <v>1230022735</v>
      </c>
      <c r="G23" s="6">
        <v>13751294</v>
      </c>
      <c r="H23" s="44">
        <v>1216271440</v>
      </c>
      <c r="I23" s="6">
        <v>32163794070</v>
      </c>
      <c r="J23" s="6">
        <v>32405086867</v>
      </c>
      <c r="K23" s="45">
        <v>-241292796.22</v>
      </c>
    </row>
    <row r="24" spans="2:11" ht="58.5" customHeight="1" x14ac:dyDescent="0.3">
      <c r="B24" s="5" t="s">
        <v>72</v>
      </c>
      <c r="C24" s="43">
        <v>106410430268</v>
      </c>
      <c r="D24" s="6">
        <v>143149598386</v>
      </c>
      <c r="E24" s="44">
        <v>-36739168118</v>
      </c>
      <c r="F24" s="6">
        <v>35934396139</v>
      </c>
      <c r="G24" s="6">
        <v>59788248</v>
      </c>
      <c r="H24" s="44">
        <v>35874607891</v>
      </c>
      <c r="I24" s="6">
        <v>142344826406</v>
      </c>
      <c r="J24" s="6">
        <v>143209386633</v>
      </c>
      <c r="K24" s="45">
        <v>-864560227.00999999</v>
      </c>
    </row>
    <row r="25" spans="2:11" ht="19.5" customHeight="1" x14ac:dyDescent="0.3">
      <c r="B25" s="5" t="s">
        <v>70</v>
      </c>
      <c r="C25" s="43">
        <v>17604331281</v>
      </c>
      <c r="D25" s="6">
        <v>16992438864</v>
      </c>
      <c r="E25" s="44">
        <v>611892417</v>
      </c>
      <c r="F25" s="6">
        <v>-1676623037</v>
      </c>
      <c r="G25" s="6">
        <v>64100</v>
      </c>
      <c r="H25" s="44">
        <v>-1676687137</v>
      </c>
      <c r="I25" s="6">
        <v>15927708243</v>
      </c>
      <c r="J25" s="6">
        <v>16992502964</v>
      </c>
      <c r="K25" s="45">
        <v>-1064794720.72</v>
      </c>
    </row>
    <row r="26" spans="2:11" x14ac:dyDescent="0.3">
      <c r="B26" s="7" t="s">
        <v>73</v>
      </c>
      <c r="C26" s="41">
        <v>462452979472</v>
      </c>
      <c r="D26" s="8">
        <v>126003665189</v>
      </c>
      <c r="E26" s="42">
        <v>336449314283</v>
      </c>
      <c r="F26" s="8">
        <v>-337663767022</v>
      </c>
      <c r="G26" s="8">
        <v>261759896</v>
      </c>
      <c r="H26" s="42">
        <v>-337925526917</v>
      </c>
      <c r="I26" s="8">
        <v>124789212450</v>
      </c>
      <c r="J26" s="8">
        <v>126265425085</v>
      </c>
      <c r="K26" s="42">
        <v>-1476212634</v>
      </c>
    </row>
    <row r="28" spans="2:11" x14ac:dyDescent="0.3">
      <c r="I28" s="74" t="s">
        <v>16</v>
      </c>
      <c r="K28" s="75">
        <f>SUM(K5:K26)</f>
        <v>-3909725627.9099998</v>
      </c>
    </row>
    <row r="29" spans="2:11" x14ac:dyDescent="0.3">
      <c r="I29" s="74" t="s">
        <v>55</v>
      </c>
      <c r="K29" s="75">
        <f>SUM(K5:K13)</f>
        <v>84959529.299999997</v>
      </c>
    </row>
    <row r="30" spans="2:11" x14ac:dyDescent="0.3">
      <c r="I30" s="74" t="s">
        <v>56</v>
      </c>
      <c r="K30" s="75">
        <f>SUM(K14:K26)</f>
        <v>-3994685157.21</v>
      </c>
    </row>
  </sheetData>
  <autoFilter ref="B4:K26" xr:uid="{32BC9359-F99C-4948-9F8A-502DCA3829B4}">
    <sortState xmlns:xlrd2="http://schemas.microsoft.com/office/spreadsheetml/2017/richdata2" ref="B5:K26">
      <sortCondition descending="1" ref="K4:K26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BFB34-0E6A-4291-AA79-744C9A999658}">
  <dimension ref="B3:L16"/>
  <sheetViews>
    <sheetView workbookViewId="0">
      <selection activeCell="B16" sqref="B16"/>
    </sheetView>
  </sheetViews>
  <sheetFormatPr defaultRowHeight="13.5" x14ac:dyDescent="0.3"/>
  <cols>
    <col min="1" max="1" width="9.140625" style="74"/>
    <col min="2" max="2" width="3" style="74" bestFit="1" customWidth="1"/>
    <col min="3" max="3" width="10" style="74" bestFit="1" customWidth="1"/>
    <col min="4" max="5" width="11.42578125" style="74" bestFit="1" customWidth="1"/>
    <col min="6" max="7" width="12.140625" style="74" bestFit="1" customWidth="1"/>
    <col min="8" max="8" width="10.140625" style="74" bestFit="1" customWidth="1"/>
    <col min="9" max="9" width="12.140625" style="74" bestFit="1" customWidth="1"/>
    <col min="10" max="11" width="12.85546875" style="74" bestFit="1" customWidth="1"/>
    <col min="12" max="12" width="13.85546875" style="74" bestFit="1" customWidth="1"/>
    <col min="13" max="16384" width="9.140625" style="74"/>
  </cols>
  <sheetData>
    <row r="3" spans="2:12" ht="14.25" thickBot="1" x14ac:dyDescent="0.35">
      <c r="B3" s="36" t="s">
        <v>31</v>
      </c>
      <c r="C3" s="64" t="s">
        <v>57</v>
      </c>
      <c r="D3" s="23" t="s">
        <v>0</v>
      </c>
      <c r="E3" s="23"/>
      <c r="F3" s="23"/>
      <c r="G3" s="11" t="s">
        <v>1</v>
      </c>
      <c r="H3" s="11"/>
      <c r="I3" s="11"/>
      <c r="J3" s="11" t="s">
        <v>2</v>
      </c>
      <c r="K3" s="11"/>
      <c r="L3" s="11"/>
    </row>
    <row r="4" spans="2:12" ht="27" x14ac:dyDescent="0.3">
      <c r="B4" s="36"/>
      <c r="C4" s="64"/>
      <c r="D4" s="65" t="s">
        <v>3</v>
      </c>
      <c r="E4" s="1" t="s">
        <v>4</v>
      </c>
      <c r="F4" s="1" t="s">
        <v>5</v>
      </c>
      <c r="G4" s="65" t="s">
        <v>3</v>
      </c>
      <c r="H4" s="65" t="s">
        <v>4</v>
      </c>
      <c r="I4" s="65" t="s">
        <v>5</v>
      </c>
      <c r="J4" s="65" t="s">
        <v>3</v>
      </c>
      <c r="K4" s="65" t="s">
        <v>4</v>
      </c>
      <c r="L4" s="65" t="s">
        <v>5</v>
      </c>
    </row>
    <row r="5" spans="2:12" ht="14.25" thickBot="1" x14ac:dyDescent="0.35">
      <c r="B5" s="66"/>
      <c r="C5" s="67"/>
      <c r="D5" s="2" t="s">
        <v>6</v>
      </c>
      <c r="E5" s="2" t="s">
        <v>7</v>
      </c>
      <c r="F5" s="2" t="s">
        <v>8</v>
      </c>
      <c r="G5" s="2" t="s">
        <v>9</v>
      </c>
      <c r="H5" s="2" t="s">
        <v>58</v>
      </c>
      <c r="I5" s="2" t="s">
        <v>11</v>
      </c>
      <c r="J5" s="2" t="s">
        <v>12</v>
      </c>
      <c r="K5" s="2" t="s">
        <v>13</v>
      </c>
      <c r="L5" s="2" t="s">
        <v>14</v>
      </c>
    </row>
    <row r="6" spans="2:12" ht="27" x14ac:dyDescent="0.3">
      <c r="B6" s="24"/>
      <c r="C6" s="53" t="s">
        <v>47</v>
      </c>
      <c r="D6" s="68"/>
      <c r="E6" s="24"/>
      <c r="F6" s="69"/>
      <c r="G6" s="24"/>
      <c r="H6" s="24"/>
      <c r="I6" s="69"/>
      <c r="J6" s="24"/>
      <c r="K6" s="24"/>
      <c r="L6" s="69"/>
    </row>
    <row r="7" spans="2:12" ht="27" x14ac:dyDescent="0.3">
      <c r="B7" s="61">
        <v>7</v>
      </c>
      <c r="C7" s="5" t="s">
        <v>63</v>
      </c>
      <c r="D7" s="43">
        <v>288871072</v>
      </c>
      <c r="E7" s="6">
        <v>286271777</v>
      </c>
      <c r="F7" s="44">
        <v>2599295</v>
      </c>
      <c r="G7" s="10" t="s">
        <v>15</v>
      </c>
      <c r="H7" s="10" t="s">
        <v>15</v>
      </c>
      <c r="I7" s="48" t="s">
        <v>15</v>
      </c>
      <c r="J7" s="70">
        <v>288871072</v>
      </c>
      <c r="K7" s="70">
        <v>286271777</v>
      </c>
      <c r="L7" s="71">
        <v>2599295</v>
      </c>
    </row>
    <row r="8" spans="2:12" ht="27" x14ac:dyDescent="0.3">
      <c r="B8" s="60">
        <v>8</v>
      </c>
      <c r="C8" s="7" t="s">
        <v>64</v>
      </c>
      <c r="D8" s="41">
        <v>1714286</v>
      </c>
      <c r="E8" s="9" t="s">
        <v>15</v>
      </c>
      <c r="F8" s="42">
        <v>1714286</v>
      </c>
      <c r="G8" s="9" t="s">
        <v>15</v>
      </c>
      <c r="H8" s="9" t="s">
        <v>15</v>
      </c>
      <c r="I8" s="46" t="s">
        <v>15</v>
      </c>
      <c r="J8" s="72">
        <v>1714286</v>
      </c>
      <c r="K8" s="72" t="s">
        <v>15</v>
      </c>
      <c r="L8" s="73">
        <v>1714286</v>
      </c>
    </row>
    <row r="9" spans="2:12" ht="27" x14ac:dyDescent="0.3">
      <c r="B9" s="61">
        <v>12</v>
      </c>
      <c r="C9" s="5" t="s">
        <v>113</v>
      </c>
      <c r="D9" s="43">
        <v>414461344</v>
      </c>
      <c r="E9" s="6">
        <v>2618614</v>
      </c>
      <c r="F9" s="44">
        <v>411842730</v>
      </c>
      <c r="G9" s="6">
        <v>-414461344</v>
      </c>
      <c r="H9" s="6">
        <v>-2618614</v>
      </c>
      <c r="I9" s="44">
        <v>-411842730</v>
      </c>
      <c r="J9" s="70" t="s">
        <v>15</v>
      </c>
      <c r="K9" s="70" t="s">
        <v>15</v>
      </c>
      <c r="L9" s="71" t="s">
        <v>15</v>
      </c>
    </row>
    <row r="10" spans="2:12" ht="81" x14ac:dyDescent="0.3">
      <c r="B10" s="60">
        <v>17</v>
      </c>
      <c r="C10" s="7" t="s">
        <v>114</v>
      </c>
      <c r="D10" s="41">
        <v>28792780</v>
      </c>
      <c r="E10" s="8">
        <v>9330000</v>
      </c>
      <c r="F10" s="42">
        <v>19462780</v>
      </c>
      <c r="G10" s="9" t="s">
        <v>15</v>
      </c>
      <c r="H10" s="9" t="s">
        <v>15</v>
      </c>
      <c r="I10" s="46" t="s">
        <v>15</v>
      </c>
      <c r="J10" s="72">
        <v>28792780</v>
      </c>
      <c r="K10" s="72">
        <v>9330000</v>
      </c>
      <c r="L10" s="73">
        <v>19462780</v>
      </c>
    </row>
    <row r="11" spans="2:12" ht="94.5" x14ac:dyDescent="0.3">
      <c r="B11" s="61">
        <v>19</v>
      </c>
      <c r="C11" s="5" t="s">
        <v>72</v>
      </c>
      <c r="D11" s="47" t="s">
        <v>15</v>
      </c>
      <c r="E11" s="6">
        <v>414461630</v>
      </c>
      <c r="F11" s="44">
        <v>-414461630</v>
      </c>
      <c r="G11" s="6">
        <v>414461344</v>
      </c>
      <c r="H11" s="10" t="s">
        <v>15</v>
      </c>
      <c r="I11" s="44">
        <v>414461344</v>
      </c>
      <c r="J11" s="70">
        <v>414461344</v>
      </c>
      <c r="K11" s="70">
        <v>414461630</v>
      </c>
      <c r="L11" s="71">
        <v>-285.95999999999998</v>
      </c>
    </row>
    <row r="12" spans="2:12" ht="81" x14ac:dyDescent="0.3">
      <c r="B12" s="60">
        <v>21</v>
      </c>
      <c r="C12" s="7" t="s">
        <v>74</v>
      </c>
      <c r="D12" s="41">
        <v>136771279</v>
      </c>
      <c r="E12" s="8">
        <v>136771723</v>
      </c>
      <c r="F12" s="46">
        <v>-444</v>
      </c>
      <c r="G12" s="9" t="s">
        <v>15</v>
      </c>
      <c r="H12" s="9" t="s">
        <v>15</v>
      </c>
      <c r="I12" s="46" t="s">
        <v>15</v>
      </c>
      <c r="J12" s="72">
        <v>136771279</v>
      </c>
      <c r="K12" s="72">
        <v>136771723</v>
      </c>
      <c r="L12" s="73">
        <v>-444</v>
      </c>
    </row>
    <row r="14" spans="2:12" x14ac:dyDescent="0.3">
      <c r="J14" s="74" t="s">
        <v>16</v>
      </c>
      <c r="L14" s="96">
        <f>SUM(L7:L12)</f>
        <v>23775631.039999999</v>
      </c>
    </row>
    <row r="15" spans="2:12" x14ac:dyDescent="0.3">
      <c r="J15" s="74" t="s">
        <v>55</v>
      </c>
      <c r="L15" s="97">
        <f>SUM(L7:L10)</f>
        <v>23776361</v>
      </c>
    </row>
    <row r="16" spans="2:12" x14ac:dyDescent="0.3">
      <c r="J16" s="74" t="s">
        <v>56</v>
      </c>
      <c r="L16" s="96">
        <f>SUM(L11:L12)</f>
        <v>-729.96</v>
      </c>
    </row>
  </sheetData>
  <mergeCells count="5">
    <mergeCell ref="B3:B5"/>
    <mergeCell ref="C3:C5"/>
    <mergeCell ref="D3:F3"/>
    <mergeCell ref="G3:I3"/>
    <mergeCell ref="J3:L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C846D-3C5A-4C0D-9CE0-E33633C9BEC5}">
  <dimension ref="B2:K28"/>
  <sheetViews>
    <sheetView workbookViewId="0">
      <selection activeCell="B16" sqref="B16"/>
    </sheetView>
  </sheetViews>
  <sheetFormatPr defaultRowHeight="13.5" x14ac:dyDescent="0.3"/>
  <cols>
    <col min="1" max="1" width="9.140625" style="74"/>
    <col min="2" max="2" width="46.85546875" style="74" bestFit="1" customWidth="1"/>
    <col min="3" max="5" width="14.28515625" style="74" bestFit="1" customWidth="1"/>
    <col min="6" max="6" width="15" style="74" bestFit="1" customWidth="1"/>
    <col min="7" max="7" width="14.28515625" style="74" bestFit="1" customWidth="1"/>
    <col min="8" max="8" width="15" style="74" bestFit="1" customWidth="1"/>
    <col min="9" max="10" width="14.28515625" style="74" bestFit="1" customWidth="1"/>
    <col min="11" max="11" width="17" style="74" bestFit="1" customWidth="1"/>
    <col min="12" max="16384" width="9.140625" style="74"/>
  </cols>
  <sheetData>
    <row r="2" spans="2:11" ht="14.25" thickBot="1" x14ac:dyDescent="0.35">
      <c r="B2" s="14" t="s">
        <v>57</v>
      </c>
      <c r="C2" s="12" t="s">
        <v>0</v>
      </c>
      <c r="D2" s="11"/>
      <c r="E2" s="13"/>
      <c r="F2" s="12" t="s">
        <v>1</v>
      </c>
      <c r="G2" s="11"/>
      <c r="H2" s="13"/>
      <c r="I2" s="12" t="s">
        <v>2</v>
      </c>
      <c r="J2" s="11"/>
      <c r="K2" s="13"/>
    </row>
    <row r="3" spans="2:11" ht="27" x14ac:dyDescent="0.3">
      <c r="B3" s="14"/>
      <c r="C3" s="3" t="s">
        <v>3</v>
      </c>
      <c r="D3" s="3" t="s">
        <v>4</v>
      </c>
      <c r="E3" s="3" t="s">
        <v>5</v>
      </c>
      <c r="F3" s="3" t="s">
        <v>3</v>
      </c>
      <c r="G3" s="3" t="s">
        <v>4</v>
      </c>
      <c r="H3" s="3" t="s">
        <v>5</v>
      </c>
      <c r="I3" s="3" t="s">
        <v>3</v>
      </c>
      <c r="J3" s="3" t="s">
        <v>4</v>
      </c>
      <c r="K3" s="1" t="s">
        <v>5</v>
      </c>
    </row>
    <row r="4" spans="2:11" ht="14.25" thickBot="1" x14ac:dyDescent="0.35">
      <c r="B4" s="15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81</v>
      </c>
      <c r="I4" s="4" t="s">
        <v>12</v>
      </c>
      <c r="J4" s="4" t="s">
        <v>82</v>
      </c>
      <c r="K4" s="2" t="s">
        <v>14</v>
      </c>
    </row>
    <row r="5" spans="2:11" x14ac:dyDescent="0.3">
      <c r="B5" s="7" t="s">
        <v>85</v>
      </c>
      <c r="C5" s="41">
        <v>1445371302</v>
      </c>
      <c r="D5" s="8">
        <v>1254249497</v>
      </c>
      <c r="E5" s="42">
        <v>191121805</v>
      </c>
      <c r="F5" s="8">
        <v>-230048208</v>
      </c>
      <c r="G5" s="8">
        <v>-38926403</v>
      </c>
      <c r="H5" s="42">
        <v>-191121805</v>
      </c>
      <c r="I5" s="8">
        <v>1215323094</v>
      </c>
      <c r="J5" s="8">
        <v>1215323094</v>
      </c>
      <c r="K5" s="46" t="s">
        <v>15</v>
      </c>
    </row>
    <row r="6" spans="2:11" x14ac:dyDescent="0.3">
      <c r="B6" s="5" t="s">
        <v>90</v>
      </c>
      <c r="C6" s="47" t="s">
        <v>15</v>
      </c>
      <c r="D6" s="6">
        <v>5000000</v>
      </c>
      <c r="E6" s="44">
        <v>-5000000</v>
      </c>
      <c r="F6" s="6">
        <v>5000000</v>
      </c>
      <c r="G6" s="10" t="s">
        <v>15</v>
      </c>
      <c r="H6" s="44">
        <v>5000000</v>
      </c>
      <c r="I6" s="6">
        <v>5000000</v>
      </c>
      <c r="J6" s="6">
        <v>5000000</v>
      </c>
      <c r="K6" s="48" t="s">
        <v>15</v>
      </c>
    </row>
    <row r="7" spans="2:11" x14ac:dyDescent="0.3">
      <c r="B7" s="7" t="s">
        <v>83</v>
      </c>
      <c r="C7" s="41">
        <v>8117871181</v>
      </c>
      <c r="D7" s="9" t="s">
        <v>15</v>
      </c>
      <c r="E7" s="42">
        <v>8117871181</v>
      </c>
      <c r="F7" s="8">
        <v>-7927670441</v>
      </c>
      <c r="G7" s="9" t="s">
        <v>15</v>
      </c>
      <c r="H7" s="42">
        <v>-7927670441</v>
      </c>
      <c r="I7" s="8">
        <v>190200740</v>
      </c>
      <c r="J7" s="9" t="s">
        <v>15</v>
      </c>
      <c r="K7" s="42">
        <v>190200740</v>
      </c>
    </row>
    <row r="8" spans="2:11" x14ac:dyDescent="0.3">
      <c r="B8" s="7" t="s">
        <v>91</v>
      </c>
      <c r="C8" s="41">
        <v>629268482</v>
      </c>
      <c r="D8" s="9" t="s">
        <v>15</v>
      </c>
      <c r="E8" s="42">
        <v>629268482</v>
      </c>
      <c r="F8" s="9" t="s">
        <v>15</v>
      </c>
      <c r="G8" s="8">
        <v>485383972</v>
      </c>
      <c r="H8" s="42">
        <v>-485383972</v>
      </c>
      <c r="I8" s="8">
        <v>629268482</v>
      </c>
      <c r="J8" s="8">
        <v>485383972</v>
      </c>
      <c r="K8" s="42">
        <v>143884510</v>
      </c>
    </row>
    <row r="9" spans="2:11" x14ac:dyDescent="0.3">
      <c r="B9" s="5" t="s">
        <v>84</v>
      </c>
      <c r="C9" s="43">
        <v>15445100</v>
      </c>
      <c r="D9" s="10" t="s">
        <v>15</v>
      </c>
      <c r="E9" s="44">
        <v>15445100</v>
      </c>
      <c r="F9" s="10" t="s">
        <v>15</v>
      </c>
      <c r="G9" s="6">
        <v>12451400</v>
      </c>
      <c r="H9" s="44">
        <v>-12451400</v>
      </c>
      <c r="I9" s="6">
        <v>15445100</v>
      </c>
      <c r="J9" s="6">
        <v>12451400</v>
      </c>
      <c r="K9" s="45">
        <v>2993700</v>
      </c>
    </row>
    <row r="10" spans="2:11" x14ac:dyDescent="0.3">
      <c r="B10" s="5" t="s">
        <v>86</v>
      </c>
      <c r="C10" s="43">
        <v>225006960</v>
      </c>
      <c r="D10" s="10" t="s">
        <v>15</v>
      </c>
      <c r="E10" s="44">
        <v>225006960</v>
      </c>
      <c r="F10" s="6">
        <v>-223650549</v>
      </c>
      <c r="G10" s="10" t="s">
        <v>15</v>
      </c>
      <c r="H10" s="44">
        <v>-223650549</v>
      </c>
      <c r="I10" s="6">
        <v>1356411</v>
      </c>
      <c r="J10" s="10" t="s">
        <v>15</v>
      </c>
      <c r="K10" s="45">
        <v>1356411</v>
      </c>
    </row>
    <row r="11" spans="2:11" x14ac:dyDescent="0.3">
      <c r="B11" s="5" t="s">
        <v>60</v>
      </c>
      <c r="C11" s="43">
        <v>4182870646</v>
      </c>
      <c r="D11" s="10" t="s">
        <v>15</v>
      </c>
      <c r="E11" s="44">
        <v>4182870646</v>
      </c>
      <c r="F11" s="6">
        <v>-2349619501</v>
      </c>
      <c r="G11" s="6">
        <v>1831965430</v>
      </c>
      <c r="H11" s="44">
        <v>-4181584931</v>
      </c>
      <c r="I11" s="6">
        <v>1833251144</v>
      </c>
      <c r="J11" s="6">
        <v>1831965430</v>
      </c>
      <c r="K11" s="45">
        <v>1285714.0900000001</v>
      </c>
    </row>
    <row r="12" spans="2:11" x14ac:dyDescent="0.3">
      <c r="B12" s="5" t="s">
        <v>65</v>
      </c>
      <c r="C12" s="43">
        <v>300000</v>
      </c>
      <c r="D12" s="6">
        <v>6768948</v>
      </c>
      <c r="E12" s="44">
        <v>-6468948</v>
      </c>
      <c r="F12" s="6">
        <v>6768948</v>
      </c>
      <c r="G12" s="10" t="s">
        <v>15</v>
      </c>
      <c r="H12" s="44">
        <v>6768948</v>
      </c>
      <c r="I12" s="6">
        <v>7068948</v>
      </c>
      <c r="J12" s="6">
        <v>6768948</v>
      </c>
      <c r="K12" s="45">
        <v>300000</v>
      </c>
    </row>
    <row r="13" spans="2:11" x14ac:dyDescent="0.3">
      <c r="B13" s="5" t="s">
        <v>92</v>
      </c>
      <c r="C13" s="43">
        <v>277500</v>
      </c>
      <c r="D13" s="10" t="s">
        <v>15</v>
      </c>
      <c r="E13" s="44">
        <v>277500</v>
      </c>
      <c r="F13" s="10" t="s">
        <v>15</v>
      </c>
      <c r="G13" s="10" t="s">
        <v>15</v>
      </c>
      <c r="H13" s="48" t="s">
        <v>15</v>
      </c>
      <c r="I13" s="6">
        <v>277500</v>
      </c>
      <c r="J13" s="10" t="s">
        <v>15</v>
      </c>
      <c r="K13" s="45">
        <v>277500</v>
      </c>
    </row>
    <row r="14" spans="2:11" x14ac:dyDescent="0.3">
      <c r="B14" s="7" t="s">
        <v>89</v>
      </c>
      <c r="C14" s="41">
        <v>14240000</v>
      </c>
      <c r="D14" s="8">
        <v>28889660</v>
      </c>
      <c r="E14" s="42">
        <v>-14649660</v>
      </c>
      <c r="F14" s="8">
        <v>8165000</v>
      </c>
      <c r="G14" s="9" t="s">
        <v>15</v>
      </c>
      <c r="H14" s="42">
        <v>8165000</v>
      </c>
      <c r="I14" s="8">
        <v>22405000</v>
      </c>
      <c r="J14" s="8">
        <v>28889660</v>
      </c>
      <c r="K14" s="42">
        <v>-6484660</v>
      </c>
    </row>
    <row r="15" spans="2:11" x14ac:dyDescent="0.3">
      <c r="B15" s="7" t="s">
        <v>95</v>
      </c>
      <c r="C15" s="41">
        <v>290503315</v>
      </c>
      <c r="D15" s="8">
        <v>553501982</v>
      </c>
      <c r="E15" s="42">
        <v>-262998667</v>
      </c>
      <c r="F15" s="8">
        <v>262307107</v>
      </c>
      <c r="G15" s="8">
        <v>7200000</v>
      </c>
      <c r="H15" s="42">
        <v>255107107</v>
      </c>
      <c r="I15" s="8">
        <v>552810422</v>
      </c>
      <c r="J15" s="8">
        <v>560701982</v>
      </c>
      <c r="K15" s="42">
        <v>-7891560</v>
      </c>
    </row>
    <row r="16" spans="2:11" x14ac:dyDescent="0.3">
      <c r="B16" s="5" t="s">
        <v>96</v>
      </c>
      <c r="C16" s="43">
        <v>2356781875</v>
      </c>
      <c r="D16" s="6">
        <v>3403108264</v>
      </c>
      <c r="E16" s="44">
        <v>-1046326389</v>
      </c>
      <c r="F16" s="6">
        <v>1023516700</v>
      </c>
      <c r="G16" s="10" t="s">
        <v>15</v>
      </c>
      <c r="H16" s="44">
        <v>1023516700</v>
      </c>
      <c r="I16" s="6">
        <v>3380298575</v>
      </c>
      <c r="J16" s="6">
        <v>3403108264</v>
      </c>
      <c r="K16" s="45">
        <v>-22809688.600000001</v>
      </c>
    </row>
    <row r="17" spans="2:11" x14ac:dyDescent="0.3">
      <c r="B17" s="7" t="s">
        <v>59</v>
      </c>
      <c r="C17" s="41">
        <v>1594449823</v>
      </c>
      <c r="D17" s="8">
        <v>2224354622</v>
      </c>
      <c r="E17" s="42">
        <v>-629904799</v>
      </c>
      <c r="F17" s="8">
        <v>563052454</v>
      </c>
      <c r="G17" s="8">
        <v>30278022</v>
      </c>
      <c r="H17" s="42">
        <v>532774432</v>
      </c>
      <c r="I17" s="8">
        <v>2157502278</v>
      </c>
      <c r="J17" s="8">
        <v>2254632645</v>
      </c>
      <c r="K17" s="42">
        <v>-97130367</v>
      </c>
    </row>
    <row r="18" spans="2:11" x14ac:dyDescent="0.3">
      <c r="B18" s="5" t="s">
        <v>94</v>
      </c>
      <c r="C18" s="43">
        <v>190188507</v>
      </c>
      <c r="D18" s="6">
        <v>348875460</v>
      </c>
      <c r="E18" s="44">
        <v>-158686953</v>
      </c>
      <c r="F18" s="6">
        <v>161000000</v>
      </c>
      <c r="G18" s="6">
        <v>102500000</v>
      </c>
      <c r="H18" s="44">
        <v>58500000</v>
      </c>
      <c r="I18" s="6">
        <v>351188507</v>
      </c>
      <c r="J18" s="6">
        <v>451375460</v>
      </c>
      <c r="K18" s="45">
        <v>-100186953</v>
      </c>
    </row>
    <row r="19" spans="2:11" x14ac:dyDescent="0.3">
      <c r="B19" s="7" t="s">
        <v>66</v>
      </c>
      <c r="C19" s="41">
        <v>925790907</v>
      </c>
      <c r="D19" s="8">
        <v>329676849</v>
      </c>
      <c r="E19" s="42">
        <v>596114058</v>
      </c>
      <c r="F19" s="8">
        <v>-775092941</v>
      </c>
      <c r="G19" s="8">
        <v>-1530661</v>
      </c>
      <c r="H19" s="42">
        <v>-773562280</v>
      </c>
      <c r="I19" s="8">
        <v>150697966</v>
      </c>
      <c r="J19" s="8">
        <v>328146188</v>
      </c>
      <c r="K19" s="42">
        <v>-177448222</v>
      </c>
    </row>
    <row r="20" spans="2:11" x14ac:dyDescent="0.3">
      <c r="B20" s="5" t="s">
        <v>88</v>
      </c>
      <c r="C20" s="43">
        <v>1768641809</v>
      </c>
      <c r="D20" s="6">
        <v>2214494028</v>
      </c>
      <c r="E20" s="44">
        <v>-445852219</v>
      </c>
      <c r="F20" s="6">
        <v>319797134</v>
      </c>
      <c r="G20" s="6">
        <v>146158894</v>
      </c>
      <c r="H20" s="44">
        <v>173638240</v>
      </c>
      <c r="I20" s="6">
        <v>2088438943</v>
      </c>
      <c r="J20" s="6">
        <v>2360652922</v>
      </c>
      <c r="K20" s="45">
        <v>-272213979.04000002</v>
      </c>
    </row>
    <row r="21" spans="2:11" x14ac:dyDescent="0.3">
      <c r="B21" s="7" t="s">
        <v>87</v>
      </c>
      <c r="C21" s="41">
        <v>30655015086</v>
      </c>
      <c r="D21" s="8">
        <v>5606075399</v>
      </c>
      <c r="E21" s="42">
        <v>25048939687</v>
      </c>
      <c r="F21" s="8">
        <v>-29506660186</v>
      </c>
      <c r="G21" s="8">
        <v>-4179053411</v>
      </c>
      <c r="H21" s="42">
        <v>-25327606775</v>
      </c>
      <c r="I21" s="8">
        <v>1148354900</v>
      </c>
      <c r="J21" s="8">
        <v>1427021988</v>
      </c>
      <c r="K21" s="42">
        <v>-278667088</v>
      </c>
    </row>
    <row r="22" spans="2:11" x14ac:dyDescent="0.3">
      <c r="B22" s="5" t="s">
        <v>63</v>
      </c>
      <c r="C22" s="43">
        <v>49018725187</v>
      </c>
      <c r="D22" s="6">
        <v>36196834731</v>
      </c>
      <c r="E22" s="44">
        <v>12821890456</v>
      </c>
      <c r="F22" s="6">
        <v>11864212497</v>
      </c>
      <c r="G22" s="6">
        <v>25747918386</v>
      </c>
      <c r="H22" s="44">
        <v>-13883705889</v>
      </c>
      <c r="I22" s="6">
        <v>60882937684</v>
      </c>
      <c r="J22" s="6">
        <v>61944753117</v>
      </c>
      <c r="K22" s="45">
        <v>-1061815433.02</v>
      </c>
    </row>
    <row r="23" spans="2:11" x14ac:dyDescent="0.3">
      <c r="B23" s="7" t="s">
        <v>64</v>
      </c>
      <c r="C23" s="41">
        <v>10946488861</v>
      </c>
      <c r="D23" s="8">
        <v>19512753469</v>
      </c>
      <c r="E23" s="42">
        <v>-8566264608</v>
      </c>
      <c r="F23" s="8">
        <v>9028848247</v>
      </c>
      <c r="G23" s="8">
        <v>1577095546</v>
      </c>
      <c r="H23" s="42">
        <v>7451752701</v>
      </c>
      <c r="I23" s="8">
        <v>19975337108</v>
      </c>
      <c r="J23" s="8">
        <v>21089849014</v>
      </c>
      <c r="K23" s="42">
        <v>-1114511907</v>
      </c>
    </row>
    <row r="24" spans="2:11" x14ac:dyDescent="0.3">
      <c r="B24" s="7" t="s">
        <v>93</v>
      </c>
      <c r="C24" s="41">
        <v>7303022841</v>
      </c>
      <c r="D24" s="8">
        <v>13900077484</v>
      </c>
      <c r="E24" s="42">
        <v>-6597054643</v>
      </c>
      <c r="F24" s="8">
        <v>4190576516</v>
      </c>
      <c r="G24" s="8">
        <v>-573224658</v>
      </c>
      <c r="H24" s="42">
        <v>4763801174</v>
      </c>
      <c r="I24" s="8">
        <v>11493599357</v>
      </c>
      <c r="J24" s="8">
        <v>13326852826</v>
      </c>
      <c r="K24" s="42">
        <v>-1833253469</v>
      </c>
    </row>
    <row r="26" spans="2:11" x14ac:dyDescent="0.3">
      <c r="I26" s="74" t="s">
        <v>16</v>
      </c>
      <c r="K26" s="75">
        <f>SUM(K5:K24)</f>
        <v>-4632114751.5699997</v>
      </c>
    </row>
    <row r="27" spans="2:11" x14ac:dyDescent="0.3">
      <c r="I27" s="74" t="s">
        <v>55</v>
      </c>
      <c r="K27" s="75">
        <f>SUM(K5:K13)</f>
        <v>340298575.08999997</v>
      </c>
    </row>
    <row r="28" spans="2:11" x14ac:dyDescent="0.3">
      <c r="I28" s="74" t="s">
        <v>56</v>
      </c>
      <c r="K28" s="75">
        <f>SUM(K14:K24)</f>
        <v>-4972413326.6599998</v>
      </c>
    </row>
  </sheetData>
  <autoFilter ref="B4:K24" xr:uid="{5BFE36F4-C6F8-4C72-A64A-325CFCC838DF}">
    <sortState xmlns:xlrd2="http://schemas.microsoft.com/office/spreadsheetml/2017/richdata2" ref="B5:K24">
      <sortCondition descending="1" ref="K4:K24"/>
    </sortState>
  </autoFilter>
  <mergeCells count="3">
    <mergeCell ref="C2:E2"/>
    <mergeCell ref="F2:H2"/>
    <mergeCell ref="I2:K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7C491-EA00-447B-8BE2-0C3A0A29FCBF}">
  <dimension ref="B3:N17"/>
  <sheetViews>
    <sheetView workbookViewId="0">
      <selection activeCell="B16" sqref="B16"/>
    </sheetView>
  </sheetViews>
  <sheetFormatPr defaultRowHeight="13.5" x14ac:dyDescent="0.3"/>
  <cols>
    <col min="1" max="1" width="9.140625" style="74"/>
    <col min="2" max="2" width="3" style="74" bestFit="1" customWidth="1"/>
    <col min="3" max="3" width="18.7109375" style="74" bestFit="1" customWidth="1"/>
    <col min="4" max="6" width="15.28515625" style="74" bestFit="1" customWidth="1"/>
    <col min="7" max="7" width="12.5703125" style="74" bestFit="1" customWidth="1"/>
    <col min="8" max="8" width="11.42578125" style="74" bestFit="1" customWidth="1"/>
    <col min="9" max="9" width="14" style="74" bestFit="1" customWidth="1"/>
    <col min="10" max="10" width="16" style="74" bestFit="1" customWidth="1"/>
    <col min="11" max="11" width="12.28515625" style="74" bestFit="1" customWidth="1"/>
    <col min="12" max="12" width="10.85546875" style="74" bestFit="1" customWidth="1"/>
    <col min="13" max="13" width="15.28515625" style="74" bestFit="1" customWidth="1"/>
    <col min="14" max="14" width="17" style="74" bestFit="1" customWidth="1"/>
    <col min="15" max="16384" width="9.140625" style="74"/>
  </cols>
  <sheetData>
    <row r="3" spans="2:14" ht="14.25" thickBot="1" x14ac:dyDescent="0.35">
      <c r="B3" s="24" t="s">
        <v>31</v>
      </c>
      <c r="C3" s="25" t="s">
        <v>32</v>
      </c>
      <c r="D3" s="38" t="s">
        <v>0</v>
      </c>
      <c r="E3" s="37"/>
      <c r="F3" s="37"/>
      <c r="G3" s="39"/>
      <c r="H3" s="38" t="s">
        <v>1</v>
      </c>
      <c r="I3" s="37"/>
      <c r="J3" s="37"/>
      <c r="K3" s="39"/>
      <c r="L3" s="38" t="s">
        <v>2</v>
      </c>
      <c r="M3" s="37"/>
      <c r="N3" s="37"/>
    </row>
    <row r="4" spans="2:14" ht="28.5" thickTop="1" thickBot="1" x14ac:dyDescent="0.35">
      <c r="B4" s="55"/>
      <c r="C4" s="40"/>
      <c r="D4" s="26" t="s">
        <v>3</v>
      </c>
      <c r="E4" s="26" t="s">
        <v>34</v>
      </c>
      <c r="F4" s="27" t="s">
        <v>5</v>
      </c>
      <c r="G4" s="76" t="s">
        <v>3</v>
      </c>
      <c r="H4" s="77"/>
      <c r="I4" s="26" t="s">
        <v>34</v>
      </c>
      <c r="J4" s="27" t="s">
        <v>5</v>
      </c>
      <c r="K4" s="76" t="s">
        <v>3</v>
      </c>
      <c r="L4" s="77"/>
      <c r="M4" s="26" t="s">
        <v>34</v>
      </c>
      <c r="N4" s="26" t="s">
        <v>5</v>
      </c>
    </row>
    <row r="5" spans="2:14" ht="27.75" thickTop="1" x14ac:dyDescent="0.3">
      <c r="B5" s="60">
        <v>1</v>
      </c>
      <c r="C5" s="7" t="s">
        <v>97</v>
      </c>
      <c r="D5" s="78">
        <v>839734438</v>
      </c>
      <c r="E5" s="79" t="s">
        <v>15</v>
      </c>
      <c r="F5" s="80">
        <v>839734438</v>
      </c>
      <c r="G5" s="81">
        <v>3719741793</v>
      </c>
      <c r="H5" s="82"/>
      <c r="I5" s="83">
        <v>3627636059</v>
      </c>
      <c r="J5" s="80">
        <v>92105734</v>
      </c>
      <c r="K5" s="81">
        <v>4559476231</v>
      </c>
      <c r="L5" s="82"/>
      <c r="M5" s="83">
        <v>3627636059</v>
      </c>
      <c r="N5" s="8">
        <v>931840172</v>
      </c>
    </row>
    <row r="6" spans="2:14" x14ac:dyDescent="0.3">
      <c r="B6" s="61">
        <v>2</v>
      </c>
      <c r="C6" s="5" t="s">
        <v>63</v>
      </c>
      <c r="D6" s="84">
        <v>185875824907</v>
      </c>
      <c r="E6" s="85">
        <v>184682167279</v>
      </c>
      <c r="F6" s="86">
        <v>1193657628</v>
      </c>
      <c r="G6" s="87" t="s">
        <v>15</v>
      </c>
      <c r="H6" s="88"/>
      <c r="I6" s="89" t="s">
        <v>15</v>
      </c>
      <c r="J6" s="90" t="s">
        <v>15</v>
      </c>
      <c r="K6" s="91">
        <v>185875824907</v>
      </c>
      <c r="L6" s="92"/>
      <c r="M6" s="85">
        <v>184682167279</v>
      </c>
      <c r="N6" s="6">
        <v>1193657628</v>
      </c>
    </row>
    <row r="7" spans="2:14" ht="27" x14ac:dyDescent="0.3">
      <c r="B7" s="60">
        <v>3</v>
      </c>
      <c r="C7" s="7" t="s">
        <v>98</v>
      </c>
      <c r="D7" s="78">
        <v>5081007145</v>
      </c>
      <c r="E7" s="83">
        <v>5050562025</v>
      </c>
      <c r="F7" s="80">
        <v>30445120</v>
      </c>
      <c r="G7" s="81">
        <v>-5081007145</v>
      </c>
      <c r="H7" s="82"/>
      <c r="I7" s="83">
        <v>-5050562025</v>
      </c>
      <c r="J7" s="80">
        <v>-30445120</v>
      </c>
      <c r="K7" s="93" t="s">
        <v>15</v>
      </c>
      <c r="L7" s="94"/>
      <c r="M7" s="79" t="s">
        <v>15</v>
      </c>
      <c r="N7" s="9" t="s">
        <v>15</v>
      </c>
    </row>
    <row r="8" spans="2:14" x14ac:dyDescent="0.3">
      <c r="B8" s="60">
        <v>4</v>
      </c>
      <c r="C8" s="7" t="s">
        <v>99</v>
      </c>
      <c r="D8" s="78">
        <v>24349100</v>
      </c>
      <c r="E8" s="79" t="s">
        <v>15</v>
      </c>
      <c r="F8" s="80">
        <v>24349100</v>
      </c>
      <c r="G8" s="93" t="s">
        <v>15</v>
      </c>
      <c r="H8" s="94"/>
      <c r="I8" s="79" t="s">
        <v>15</v>
      </c>
      <c r="J8" s="95" t="s">
        <v>15</v>
      </c>
      <c r="K8" s="81">
        <v>24349100</v>
      </c>
      <c r="L8" s="82"/>
      <c r="M8" s="79" t="s">
        <v>15</v>
      </c>
      <c r="N8" s="8">
        <v>24349100</v>
      </c>
    </row>
    <row r="9" spans="2:14" ht="40.5" x14ac:dyDescent="0.3">
      <c r="B9" s="61">
        <v>5</v>
      </c>
      <c r="C9" s="5" t="s">
        <v>100</v>
      </c>
      <c r="D9" s="84">
        <v>11768718430</v>
      </c>
      <c r="E9" s="89" t="s">
        <v>15</v>
      </c>
      <c r="F9" s="86">
        <v>11768718430</v>
      </c>
      <c r="G9" s="91">
        <v>-11768718430</v>
      </c>
      <c r="H9" s="92"/>
      <c r="I9" s="89" t="s">
        <v>15</v>
      </c>
      <c r="J9" s="86">
        <v>-11768718430</v>
      </c>
      <c r="K9" s="87" t="s">
        <v>15</v>
      </c>
      <c r="L9" s="88"/>
      <c r="M9" s="89" t="s">
        <v>15</v>
      </c>
      <c r="N9" s="10" t="s">
        <v>15</v>
      </c>
    </row>
    <row r="10" spans="2:14" ht="27" x14ac:dyDescent="0.3">
      <c r="B10" s="61">
        <v>6</v>
      </c>
      <c r="C10" s="5" t="s">
        <v>101</v>
      </c>
      <c r="D10" s="84">
        <v>839734438</v>
      </c>
      <c r="E10" s="85">
        <v>4559476231</v>
      </c>
      <c r="F10" s="86">
        <v>-3719741793</v>
      </c>
      <c r="G10" s="91">
        <v>3719741793</v>
      </c>
      <c r="H10" s="92"/>
      <c r="I10" s="89" t="s">
        <v>15</v>
      </c>
      <c r="J10" s="86">
        <v>3719741793</v>
      </c>
      <c r="K10" s="91">
        <v>4559476231</v>
      </c>
      <c r="L10" s="92"/>
      <c r="M10" s="85">
        <v>4559476231</v>
      </c>
      <c r="N10" s="10" t="s">
        <v>15</v>
      </c>
    </row>
    <row r="11" spans="2:14" ht="40.5" x14ac:dyDescent="0.3">
      <c r="B11" s="61">
        <v>7</v>
      </c>
      <c r="C11" s="5" t="s">
        <v>102</v>
      </c>
      <c r="D11" s="84">
        <v>115822984769</v>
      </c>
      <c r="E11" s="85">
        <v>115807088851</v>
      </c>
      <c r="F11" s="86">
        <v>15895918</v>
      </c>
      <c r="G11" s="87" t="s">
        <v>15</v>
      </c>
      <c r="H11" s="88"/>
      <c r="I11" s="89" t="s">
        <v>15</v>
      </c>
      <c r="J11" s="90" t="s">
        <v>15</v>
      </c>
      <c r="K11" s="91">
        <v>115822984769</v>
      </c>
      <c r="L11" s="92"/>
      <c r="M11" s="85">
        <v>115807088851</v>
      </c>
      <c r="N11" s="6">
        <v>15895918</v>
      </c>
    </row>
    <row r="12" spans="2:14" x14ac:dyDescent="0.3">
      <c r="B12" s="60">
        <v>8</v>
      </c>
      <c r="C12" s="7" t="s">
        <v>103</v>
      </c>
      <c r="D12" s="78">
        <v>73907863158</v>
      </c>
      <c r="E12" s="83">
        <v>13879429323</v>
      </c>
      <c r="F12" s="80">
        <v>60028433835</v>
      </c>
      <c r="G12" s="81">
        <v>-60028433835</v>
      </c>
      <c r="H12" s="82"/>
      <c r="I12" s="79" t="s">
        <v>15</v>
      </c>
      <c r="J12" s="80">
        <v>-60028433835</v>
      </c>
      <c r="K12" s="81">
        <v>13879429323</v>
      </c>
      <c r="L12" s="82"/>
      <c r="M12" s="83">
        <v>13879429323</v>
      </c>
      <c r="N12" s="9" t="s">
        <v>15</v>
      </c>
    </row>
    <row r="13" spans="2:14" ht="27" x14ac:dyDescent="0.3">
      <c r="B13" s="61">
        <v>9</v>
      </c>
      <c r="C13" s="5" t="s">
        <v>104</v>
      </c>
      <c r="D13" s="84">
        <v>362364626565</v>
      </c>
      <c r="E13" s="85">
        <v>78688880248</v>
      </c>
      <c r="F13" s="86">
        <v>283675746317</v>
      </c>
      <c r="G13" s="91">
        <v>-283675722786</v>
      </c>
      <c r="H13" s="92"/>
      <c r="I13" s="89" t="s">
        <v>15</v>
      </c>
      <c r="J13" s="86">
        <v>-283675722786</v>
      </c>
      <c r="K13" s="91">
        <v>78688903779</v>
      </c>
      <c r="L13" s="92"/>
      <c r="M13" s="85">
        <v>78688880248</v>
      </c>
      <c r="N13" s="6">
        <v>23531</v>
      </c>
    </row>
    <row r="15" spans="2:14" x14ac:dyDescent="0.3">
      <c r="L15" s="74" t="s">
        <v>16</v>
      </c>
      <c r="N15" s="75">
        <f>SUM(N5:N13)</f>
        <v>2165766349</v>
      </c>
    </row>
    <row r="16" spans="2:14" x14ac:dyDescent="0.3">
      <c r="L16" s="74" t="s">
        <v>55</v>
      </c>
      <c r="N16" s="75">
        <f>SUM(N5:N13)</f>
        <v>2165766349</v>
      </c>
    </row>
    <row r="17" spans="12:14" x14ac:dyDescent="0.3">
      <c r="L17" s="74" t="s">
        <v>56</v>
      </c>
      <c r="N17" s="75">
        <f>SUM(N3:N13)</f>
        <v>2165766349</v>
      </c>
    </row>
  </sheetData>
  <autoFilter ref="B4:N13" xr:uid="{8B6C70D3-362B-478E-80DD-E9D853BC11E7}">
    <filterColumn colId="5" showButton="0"/>
    <filterColumn colId="9" showButton="0"/>
  </autoFilter>
  <mergeCells count="23">
    <mergeCell ref="G13:H13"/>
    <mergeCell ref="K13:L13"/>
    <mergeCell ref="G11:H11"/>
    <mergeCell ref="K11:L11"/>
    <mergeCell ref="G12:H12"/>
    <mergeCell ref="K12:L12"/>
    <mergeCell ref="G9:H9"/>
    <mergeCell ref="K9:L9"/>
    <mergeCell ref="G10:H10"/>
    <mergeCell ref="K10:L10"/>
    <mergeCell ref="G6:H6"/>
    <mergeCell ref="K6:L6"/>
    <mergeCell ref="G7:H7"/>
    <mergeCell ref="K7:L7"/>
    <mergeCell ref="G8:H8"/>
    <mergeCell ref="K8:L8"/>
    <mergeCell ref="G5:H5"/>
    <mergeCell ref="K5:L5"/>
    <mergeCell ref="G4:H4"/>
    <mergeCell ref="K4:L4"/>
    <mergeCell ref="D3:G3"/>
    <mergeCell ref="H3:K3"/>
    <mergeCell ref="L3:N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80E65-6CE7-494F-AB8C-FF37763A0693}">
  <dimension ref="B2:L20"/>
  <sheetViews>
    <sheetView workbookViewId="0">
      <selection activeCell="B16" sqref="B16"/>
    </sheetView>
  </sheetViews>
  <sheetFormatPr defaultRowHeight="13.5" x14ac:dyDescent="0.3"/>
  <cols>
    <col min="1" max="1" width="9.140625" style="74"/>
    <col min="2" max="2" width="3" style="74" bestFit="1" customWidth="1"/>
    <col min="3" max="3" width="19.5703125" style="74" bestFit="1" customWidth="1"/>
    <col min="4" max="5" width="13.28515625" style="74" bestFit="1" customWidth="1"/>
    <col min="6" max="6" width="11.140625" style="74" bestFit="1" customWidth="1"/>
    <col min="7" max="7" width="10.42578125" style="74" bestFit="1" customWidth="1"/>
    <col min="8" max="9" width="11.140625" style="74" bestFit="1" customWidth="1"/>
    <col min="10" max="11" width="13.28515625" style="74" bestFit="1" customWidth="1"/>
    <col min="12" max="12" width="12.5703125" style="74" bestFit="1" customWidth="1"/>
    <col min="13" max="16384" width="9.140625" style="74"/>
  </cols>
  <sheetData>
    <row r="2" spans="2:12" ht="15.75" customHeight="1" thickBot="1" x14ac:dyDescent="0.35">
      <c r="B2" s="24" t="s">
        <v>31</v>
      </c>
      <c r="C2" s="25" t="s">
        <v>32</v>
      </c>
      <c r="D2" s="49" t="s">
        <v>0</v>
      </c>
      <c r="E2" s="50"/>
      <c r="F2" s="51"/>
      <c r="G2" s="52" t="s">
        <v>1</v>
      </c>
      <c r="H2" s="53"/>
      <c r="I2" s="54"/>
      <c r="J2" s="49" t="s">
        <v>2</v>
      </c>
      <c r="K2" s="50"/>
      <c r="L2" s="50"/>
    </row>
    <row r="3" spans="2:12" ht="28.5" thickTop="1" thickBot="1" x14ac:dyDescent="0.35">
      <c r="B3" s="55"/>
      <c r="C3" s="40"/>
      <c r="D3" s="56" t="s">
        <v>3</v>
      </c>
      <c r="E3" s="57" t="s">
        <v>34</v>
      </c>
      <c r="F3" s="58" t="s">
        <v>5</v>
      </c>
      <c r="G3" s="59" t="s">
        <v>3</v>
      </c>
      <c r="H3" s="57" t="s">
        <v>34</v>
      </c>
      <c r="I3" s="58" t="s">
        <v>5</v>
      </c>
      <c r="J3" s="57" t="s">
        <v>3</v>
      </c>
      <c r="K3" s="57" t="s">
        <v>34</v>
      </c>
      <c r="L3" s="57" t="s">
        <v>5</v>
      </c>
    </row>
    <row r="4" spans="2:12" ht="27.75" thickTop="1" x14ac:dyDescent="0.3">
      <c r="B4" s="60">
        <v>1</v>
      </c>
      <c r="C4" s="7" t="s">
        <v>105</v>
      </c>
      <c r="D4" s="32">
        <v>62572</v>
      </c>
      <c r="E4" s="8">
        <v>62572</v>
      </c>
      <c r="F4" s="33" t="s">
        <v>15</v>
      </c>
      <c r="G4" s="9" t="s">
        <v>15</v>
      </c>
      <c r="H4" s="9" t="s">
        <v>15</v>
      </c>
      <c r="I4" s="33" t="s">
        <v>15</v>
      </c>
      <c r="J4" s="8">
        <v>62572</v>
      </c>
      <c r="K4" s="8">
        <v>62572</v>
      </c>
      <c r="L4" s="9" t="s">
        <v>15</v>
      </c>
    </row>
    <row r="5" spans="2:12" ht="27" x14ac:dyDescent="0.3">
      <c r="B5" s="60">
        <v>1</v>
      </c>
      <c r="C5" s="7" t="s">
        <v>106</v>
      </c>
      <c r="D5" s="32">
        <v>19080667</v>
      </c>
      <c r="E5" s="8">
        <v>2874795</v>
      </c>
      <c r="F5" s="34">
        <v>16205872</v>
      </c>
      <c r="G5" s="9" t="s">
        <v>15</v>
      </c>
      <c r="H5" s="8">
        <v>11527366</v>
      </c>
      <c r="I5" s="34">
        <v>-11527366</v>
      </c>
      <c r="J5" s="8">
        <v>19080667</v>
      </c>
      <c r="K5" s="8">
        <v>14402161</v>
      </c>
      <c r="L5" s="8">
        <v>4678506</v>
      </c>
    </row>
    <row r="6" spans="2:12" ht="27" x14ac:dyDescent="0.3">
      <c r="B6" s="61">
        <v>2</v>
      </c>
      <c r="C6" s="5" t="s">
        <v>107</v>
      </c>
      <c r="D6" s="29">
        <v>24338055</v>
      </c>
      <c r="E6" s="6">
        <v>523808</v>
      </c>
      <c r="F6" s="62">
        <v>23814247</v>
      </c>
      <c r="G6" s="10" t="s">
        <v>15</v>
      </c>
      <c r="H6" s="6">
        <v>23814247</v>
      </c>
      <c r="I6" s="62">
        <v>-23814247</v>
      </c>
      <c r="J6" s="6">
        <v>24338055</v>
      </c>
      <c r="K6" s="6">
        <v>24338055</v>
      </c>
      <c r="L6" s="10" t="s">
        <v>15</v>
      </c>
    </row>
    <row r="7" spans="2:12" ht="27" x14ac:dyDescent="0.3">
      <c r="B7" s="60">
        <v>3</v>
      </c>
      <c r="C7" s="7" t="s">
        <v>108</v>
      </c>
      <c r="D7" s="32">
        <v>9599621</v>
      </c>
      <c r="E7" s="8">
        <v>199546</v>
      </c>
      <c r="F7" s="34">
        <v>9400075</v>
      </c>
      <c r="G7" s="8">
        <v>-9400075</v>
      </c>
      <c r="H7" s="9" t="s">
        <v>15</v>
      </c>
      <c r="I7" s="34">
        <v>-9400075</v>
      </c>
      <c r="J7" s="8">
        <v>199546</v>
      </c>
      <c r="K7" s="8">
        <v>199546</v>
      </c>
      <c r="L7" s="9" t="s">
        <v>15</v>
      </c>
    </row>
    <row r="8" spans="2:12" x14ac:dyDescent="0.3">
      <c r="B8" s="61">
        <v>6</v>
      </c>
      <c r="C8" s="5" t="s">
        <v>63</v>
      </c>
      <c r="D8" s="29">
        <v>1025042952</v>
      </c>
      <c r="E8" s="6">
        <v>1076949619</v>
      </c>
      <c r="F8" s="62">
        <v>-51906667</v>
      </c>
      <c r="G8" s="6">
        <v>33275171</v>
      </c>
      <c r="H8" s="6">
        <v>-18631496</v>
      </c>
      <c r="I8" s="62">
        <v>51906667</v>
      </c>
      <c r="J8" s="6">
        <v>1058318123</v>
      </c>
      <c r="K8" s="6">
        <v>1058318123</v>
      </c>
      <c r="L8" s="10" t="s">
        <v>15</v>
      </c>
    </row>
    <row r="9" spans="2:12" x14ac:dyDescent="0.3">
      <c r="B9" s="60">
        <v>7</v>
      </c>
      <c r="C9" s="7" t="s">
        <v>64</v>
      </c>
      <c r="D9" s="32">
        <v>6942670</v>
      </c>
      <c r="E9" s="8">
        <v>9067050</v>
      </c>
      <c r="F9" s="34">
        <v>-2124380</v>
      </c>
      <c r="G9" s="8">
        <v>1824836</v>
      </c>
      <c r="H9" s="9" t="s">
        <v>15</v>
      </c>
      <c r="I9" s="34">
        <v>1824836</v>
      </c>
      <c r="J9" s="8">
        <v>8767506</v>
      </c>
      <c r="K9" s="8">
        <v>9067050</v>
      </c>
      <c r="L9" s="8">
        <v>-299544</v>
      </c>
    </row>
    <row r="10" spans="2:12" x14ac:dyDescent="0.3">
      <c r="B10" s="61">
        <v>8</v>
      </c>
      <c r="C10" s="5" t="s">
        <v>65</v>
      </c>
      <c r="D10" s="63" t="s">
        <v>15</v>
      </c>
      <c r="E10" s="10" t="s">
        <v>15</v>
      </c>
      <c r="F10" s="30" t="s">
        <v>15</v>
      </c>
      <c r="G10" s="10" t="s">
        <v>15</v>
      </c>
      <c r="H10" s="10" t="s">
        <v>15</v>
      </c>
      <c r="I10" s="30" t="s">
        <v>15</v>
      </c>
      <c r="J10" s="10" t="s">
        <v>15</v>
      </c>
      <c r="K10" s="10" t="s">
        <v>15</v>
      </c>
      <c r="L10" s="10" t="s">
        <v>15</v>
      </c>
    </row>
    <row r="11" spans="2:12" x14ac:dyDescent="0.3">
      <c r="B11" s="60">
        <v>9</v>
      </c>
      <c r="C11" s="7" t="s">
        <v>66</v>
      </c>
      <c r="D11" s="32">
        <v>1858125</v>
      </c>
      <c r="E11" s="9" t="s">
        <v>15</v>
      </c>
      <c r="F11" s="34">
        <v>1858125</v>
      </c>
      <c r="G11" s="9" t="s">
        <v>15</v>
      </c>
      <c r="H11" s="9" t="s">
        <v>15</v>
      </c>
      <c r="I11" s="33" t="s">
        <v>15</v>
      </c>
      <c r="J11" s="8">
        <v>1858125</v>
      </c>
      <c r="K11" s="9" t="s">
        <v>15</v>
      </c>
      <c r="L11" s="8">
        <v>1858125</v>
      </c>
    </row>
    <row r="12" spans="2:12" x14ac:dyDescent="0.3">
      <c r="B12" s="61">
        <v>10</v>
      </c>
      <c r="C12" s="5" t="s">
        <v>84</v>
      </c>
      <c r="D12" s="29">
        <v>802000</v>
      </c>
      <c r="E12" s="10" t="s">
        <v>15</v>
      </c>
      <c r="F12" s="62">
        <v>802000</v>
      </c>
      <c r="G12" s="10" t="s">
        <v>15</v>
      </c>
      <c r="H12" s="10" t="s">
        <v>15</v>
      </c>
      <c r="I12" s="30" t="s">
        <v>15</v>
      </c>
      <c r="J12" s="6">
        <v>802000</v>
      </c>
      <c r="K12" s="10" t="s">
        <v>15</v>
      </c>
      <c r="L12" s="6">
        <v>802000</v>
      </c>
    </row>
    <row r="13" spans="2:12" ht="27" x14ac:dyDescent="0.3">
      <c r="B13" s="61">
        <v>13</v>
      </c>
      <c r="C13" s="5" t="s">
        <v>109</v>
      </c>
      <c r="D13" s="29">
        <v>702000000</v>
      </c>
      <c r="E13" s="6">
        <v>702000010</v>
      </c>
      <c r="F13" s="30">
        <v>-10</v>
      </c>
      <c r="G13" s="10" t="s">
        <v>15</v>
      </c>
      <c r="H13" s="10" t="s">
        <v>15</v>
      </c>
      <c r="I13" s="30" t="s">
        <v>15</v>
      </c>
      <c r="J13" s="6">
        <v>702000000</v>
      </c>
      <c r="K13" s="6">
        <v>702000010</v>
      </c>
      <c r="L13" s="10">
        <v>-10</v>
      </c>
    </row>
    <row r="14" spans="2:12" ht="27" x14ac:dyDescent="0.3">
      <c r="B14" s="61">
        <v>14</v>
      </c>
      <c r="C14" s="5" t="s">
        <v>110</v>
      </c>
      <c r="D14" s="63" t="s">
        <v>15</v>
      </c>
      <c r="E14" s="10" t="s">
        <v>15</v>
      </c>
      <c r="F14" s="30" t="s">
        <v>15</v>
      </c>
      <c r="G14" s="10" t="s">
        <v>15</v>
      </c>
      <c r="H14" s="10" t="s">
        <v>15</v>
      </c>
      <c r="I14" s="30" t="s">
        <v>15</v>
      </c>
      <c r="J14" s="10" t="s">
        <v>15</v>
      </c>
      <c r="K14" s="10" t="s">
        <v>15</v>
      </c>
      <c r="L14" s="10" t="s">
        <v>15</v>
      </c>
    </row>
    <row r="15" spans="2:12" x14ac:dyDescent="0.3">
      <c r="B15" s="60">
        <v>15</v>
      </c>
      <c r="C15" s="7" t="s">
        <v>111</v>
      </c>
      <c r="D15" s="32">
        <v>1357000</v>
      </c>
      <c r="E15" s="8">
        <v>1230000</v>
      </c>
      <c r="F15" s="34">
        <v>127000</v>
      </c>
      <c r="G15" s="9" t="s">
        <v>15</v>
      </c>
      <c r="H15" s="9" t="s">
        <v>15</v>
      </c>
      <c r="I15" s="33" t="s">
        <v>15</v>
      </c>
      <c r="J15" s="8">
        <v>1357000</v>
      </c>
      <c r="K15" s="8">
        <v>1230000</v>
      </c>
      <c r="L15" s="8">
        <v>127000</v>
      </c>
    </row>
    <row r="16" spans="2:12" x14ac:dyDescent="0.3">
      <c r="B16" s="61">
        <v>16</v>
      </c>
      <c r="C16" s="5" t="s">
        <v>112</v>
      </c>
      <c r="D16" s="29">
        <v>43800000</v>
      </c>
      <c r="E16" s="6">
        <v>43800000</v>
      </c>
      <c r="F16" s="30" t="s">
        <v>15</v>
      </c>
      <c r="G16" s="10" t="s">
        <v>15</v>
      </c>
      <c r="H16" s="10" t="s">
        <v>15</v>
      </c>
      <c r="I16" s="30" t="s">
        <v>15</v>
      </c>
      <c r="J16" s="6">
        <v>43800000</v>
      </c>
      <c r="K16" s="6">
        <v>43800000</v>
      </c>
      <c r="L16" s="10" t="s">
        <v>15</v>
      </c>
    </row>
    <row r="18" spans="10:12" x14ac:dyDescent="0.3">
      <c r="J18" s="74" t="s">
        <v>16</v>
      </c>
      <c r="L18" s="75">
        <f>SUM(L4:L16)</f>
        <v>7166077</v>
      </c>
    </row>
    <row r="19" spans="10:12" x14ac:dyDescent="0.3">
      <c r="J19" s="74" t="s">
        <v>55</v>
      </c>
      <c r="L19" s="75">
        <f>SUM(L15,L12,L11,L5)</f>
        <v>7465631</v>
      </c>
    </row>
    <row r="20" spans="10:12" x14ac:dyDescent="0.3">
      <c r="J20" s="74" t="s">
        <v>56</v>
      </c>
      <c r="L20" s="75">
        <f>+L13+L9</f>
        <v>-299554</v>
      </c>
    </row>
  </sheetData>
  <autoFilter ref="B3:L16" xr:uid="{9E3AC41B-DA84-4AB0-B1D7-2F6CEB081C4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Oil and Gas</vt:lpstr>
      <vt:lpstr>Gems and Jade</vt:lpstr>
      <vt:lpstr>MEHPCL SUB</vt:lpstr>
      <vt:lpstr>Other mineral companies</vt:lpstr>
      <vt:lpstr>Transp companies</vt:lpstr>
      <vt:lpstr>Pearl companies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Zouari</dc:creator>
  <cp:lastModifiedBy>Ahmed Zouari</cp:lastModifiedBy>
  <dcterms:created xsi:type="dcterms:W3CDTF">2015-06-05T18:17:20Z</dcterms:created>
  <dcterms:modified xsi:type="dcterms:W3CDTF">2020-06-10T13:58:30Z</dcterms:modified>
</cp:coreProperties>
</file>